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長寿・障害福祉課\介護保険係\★価格高騰対応補助金（介護保険係）\R6年度\hp用データ\"/>
    </mc:Choice>
  </mc:AlternateContent>
  <bookViews>
    <workbookView xWindow="1350" yWindow="1770" windowWidth="22200" windowHeight="14160" tabRatio="697" firstSheet="1" activeTab="1"/>
  </bookViews>
  <sheets>
    <sheet name="一覧 (最終版)" sheetId="2" state="hidden" r:id="rId1"/>
    <sheet name="申請書兼請求書" sheetId="3" r:id="rId2"/>
  </sheets>
  <definedNames>
    <definedName name="_xlnm._FilterDatabase" localSheetId="0" hidden="1">'一覧 (最終版)'!$A$3:$AP$3</definedName>
    <definedName name="_xlnm.Print_Area" localSheetId="0">'一覧 (最終版)'!$F$1:$AT$121</definedName>
    <definedName name="_xlnm.Print_Area" localSheetId="1">申請書兼請求書!$A$1:$G$52</definedName>
    <definedName name="_xlnm.Print_Titles" localSheetId="0">'一覧 (最終版)'!$1:$3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0" i="2" l="1"/>
  <c r="X120" i="2" s="1"/>
  <c r="P120" i="2"/>
  <c r="K120" i="2"/>
  <c r="AR118" i="2"/>
  <c r="AP118" i="2"/>
  <c r="AP119" i="2" s="1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M118" i="2"/>
  <c r="L118" i="2"/>
  <c r="K118" i="2"/>
  <c r="J118" i="2"/>
  <c r="I118" i="2"/>
  <c r="AQ117" i="2"/>
  <c r="AO117" i="2"/>
  <c r="AN117" i="2"/>
  <c r="AQ116" i="2"/>
  <c r="AO116" i="2"/>
  <c r="AN116" i="2"/>
  <c r="AQ115" i="2"/>
  <c r="AO115" i="2"/>
  <c r="AN115" i="2"/>
  <c r="AQ114" i="2"/>
  <c r="AO114" i="2"/>
  <c r="AN114" i="2"/>
  <c r="AQ113" i="2"/>
  <c r="AO113" i="2"/>
  <c r="AN113" i="2"/>
  <c r="AQ112" i="2"/>
  <c r="AO112" i="2"/>
  <c r="AN112" i="2"/>
  <c r="AQ111" i="2"/>
  <c r="AO111" i="2"/>
  <c r="AN111" i="2"/>
  <c r="AQ110" i="2"/>
  <c r="AO110" i="2"/>
  <c r="AN110" i="2"/>
  <c r="AQ109" i="2"/>
  <c r="AO109" i="2"/>
  <c r="AN109" i="2"/>
  <c r="AQ108" i="2"/>
  <c r="AO108" i="2"/>
  <c r="AN108" i="2"/>
  <c r="AQ107" i="2"/>
  <c r="AO107" i="2"/>
  <c r="AN107" i="2"/>
  <c r="AQ106" i="2"/>
  <c r="AO106" i="2"/>
  <c r="AN106" i="2"/>
  <c r="AQ105" i="2"/>
  <c r="AO105" i="2"/>
  <c r="AN105" i="2"/>
  <c r="AQ104" i="2"/>
  <c r="AO104" i="2"/>
  <c r="AN104" i="2"/>
  <c r="AQ103" i="2"/>
  <c r="AO103" i="2"/>
  <c r="AN103" i="2"/>
  <c r="AQ102" i="2"/>
  <c r="AO102" i="2"/>
  <c r="AN102" i="2"/>
  <c r="AQ101" i="2"/>
  <c r="AO101" i="2"/>
  <c r="AN101" i="2"/>
  <c r="AQ100" i="2"/>
  <c r="AO100" i="2"/>
  <c r="AN100" i="2"/>
  <c r="AQ99" i="2"/>
  <c r="AO99" i="2"/>
  <c r="AN99" i="2"/>
  <c r="AQ98" i="2"/>
  <c r="AO98" i="2"/>
  <c r="AN98" i="2"/>
  <c r="AQ97" i="2"/>
  <c r="AO97" i="2"/>
  <c r="AN97" i="2"/>
  <c r="AQ96" i="2"/>
  <c r="AO96" i="2"/>
  <c r="AN96" i="2"/>
  <c r="AQ95" i="2"/>
  <c r="AO95" i="2"/>
  <c r="AN95" i="2"/>
  <c r="AQ94" i="2"/>
  <c r="AO94" i="2"/>
  <c r="AN94" i="2"/>
  <c r="AQ93" i="2"/>
  <c r="AO93" i="2"/>
  <c r="AN93" i="2"/>
  <c r="AQ92" i="2"/>
  <c r="AO92" i="2"/>
  <c r="AN92" i="2"/>
  <c r="AQ91" i="2"/>
  <c r="AO91" i="2"/>
  <c r="AN91" i="2"/>
  <c r="AQ90" i="2"/>
  <c r="AO90" i="2"/>
  <c r="AN90" i="2"/>
  <c r="AQ89" i="2"/>
  <c r="AO89" i="2"/>
  <c r="AN89" i="2"/>
  <c r="AQ88" i="2"/>
  <c r="AO88" i="2"/>
  <c r="AN88" i="2"/>
  <c r="AQ87" i="2"/>
  <c r="AO87" i="2"/>
  <c r="AN87" i="2"/>
  <c r="AQ86" i="2"/>
  <c r="AO86" i="2"/>
  <c r="AN86" i="2"/>
  <c r="AQ85" i="2"/>
  <c r="AO85" i="2"/>
  <c r="AN85" i="2"/>
  <c r="AQ84" i="2"/>
  <c r="AO84" i="2"/>
  <c r="AN84" i="2"/>
  <c r="AQ83" i="2"/>
  <c r="AO83" i="2"/>
  <c r="AN83" i="2"/>
  <c r="AQ82" i="2"/>
  <c r="AO82" i="2"/>
  <c r="AT82" i="2" s="1"/>
  <c r="AN82" i="2"/>
  <c r="AQ81" i="2"/>
  <c r="AO81" i="2"/>
  <c r="AN81" i="2"/>
  <c r="AQ80" i="2"/>
  <c r="AO80" i="2"/>
  <c r="AN80" i="2"/>
  <c r="AQ79" i="2"/>
  <c r="AO79" i="2"/>
  <c r="AN79" i="2"/>
  <c r="AQ78" i="2"/>
  <c r="AO78" i="2"/>
  <c r="AN78" i="2"/>
  <c r="AQ77" i="2"/>
  <c r="AO77" i="2"/>
  <c r="AN77" i="2"/>
  <c r="AQ76" i="2"/>
  <c r="AO76" i="2"/>
  <c r="AN76" i="2"/>
  <c r="AQ75" i="2"/>
  <c r="AO75" i="2"/>
  <c r="AN75" i="2"/>
  <c r="AQ74" i="2"/>
  <c r="AO74" i="2"/>
  <c r="AN74" i="2"/>
  <c r="AQ73" i="2"/>
  <c r="AO73" i="2"/>
  <c r="AN73" i="2"/>
  <c r="AQ72" i="2"/>
  <c r="AO72" i="2"/>
  <c r="AN72" i="2"/>
  <c r="AQ71" i="2"/>
  <c r="AO71" i="2"/>
  <c r="AN71" i="2"/>
  <c r="AQ70" i="2"/>
  <c r="AO70" i="2"/>
  <c r="AN70" i="2"/>
  <c r="AQ69" i="2"/>
  <c r="AO69" i="2"/>
  <c r="AN69" i="2"/>
  <c r="AQ68" i="2"/>
  <c r="AO68" i="2"/>
  <c r="AN68" i="2"/>
  <c r="AQ67" i="2"/>
  <c r="AO67" i="2"/>
  <c r="AN67" i="2"/>
  <c r="AQ66" i="2"/>
  <c r="AO66" i="2"/>
  <c r="AN66" i="2"/>
  <c r="AQ65" i="2"/>
  <c r="AO65" i="2"/>
  <c r="AN65" i="2"/>
  <c r="AQ64" i="2"/>
  <c r="AO64" i="2"/>
  <c r="AN64" i="2"/>
  <c r="AQ63" i="2"/>
  <c r="AO63" i="2"/>
  <c r="AN63" i="2"/>
  <c r="AQ62" i="2"/>
  <c r="AO62" i="2"/>
  <c r="AN62" i="2"/>
  <c r="AQ61" i="2"/>
  <c r="AO61" i="2"/>
  <c r="AN61" i="2"/>
  <c r="AQ60" i="2"/>
  <c r="AO60" i="2"/>
  <c r="AN60" i="2"/>
  <c r="AQ59" i="2"/>
  <c r="AO59" i="2"/>
  <c r="AN59" i="2"/>
  <c r="AQ58" i="2"/>
  <c r="AO58" i="2"/>
  <c r="AN58" i="2"/>
  <c r="AQ57" i="2"/>
  <c r="AO57" i="2"/>
  <c r="AN57" i="2"/>
  <c r="AQ56" i="2"/>
  <c r="AO56" i="2"/>
  <c r="AN56" i="2"/>
  <c r="AQ55" i="2"/>
  <c r="AO55" i="2"/>
  <c r="AN55" i="2"/>
  <c r="AQ54" i="2"/>
  <c r="AO54" i="2"/>
  <c r="AN54" i="2"/>
  <c r="AQ53" i="2"/>
  <c r="AO53" i="2"/>
  <c r="AN53" i="2"/>
  <c r="AQ52" i="2"/>
  <c r="AO52" i="2"/>
  <c r="AN52" i="2"/>
  <c r="AQ51" i="2"/>
  <c r="AO51" i="2"/>
  <c r="AN51" i="2"/>
  <c r="AQ50" i="2"/>
  <c r="AO50" i="2"/>
  <c r="AN50" i="2"/>
  <c r="AQ49" i="2"/>
  <c r="AO49" i="2"/>
  <c r="AN49" i="2"/>
  <c r="AQ48" i="2"/>
  <c r="AO48" i="2"/>
  <c r="AN48" i="2"/>
  <c r="AQ47" i="2"/>
  <c r="AO47" i="2"/>
  <c r="AN47" i="2"/>
  <c r="AQ46" i="2"/>
  <c r="AO46" i="2"/>
  <c r="AN46" i="2"/>
  <c r="AQ45" i="2"/>
  <c r="AO45" i="2"/>
  <c r="AN45" i="2"/>
  <c r="AQ44" i="2"/>
  <c r="AO44" i="2"/>
  <c r="AN44" i="2"/>
  <c r="AQ43" i="2"/>
  <c r="AO43" i="2"/>
  <c r="AN43" i="2"/>
  <c r="AQ42" i="2"/>
  <c r="AO42" i="2"/>
  <c r="AN42" i="2"/>
  <c r="AQ41" i="2"/>
  <c r="AO41" i="2"/>
  <c r="AN41" i="2"/>
  <c r="AQ40" i="2"/>
  <c r="AO40" i="2"/>
  <c r="AN40" i="2"/>
  <c r="AQ39" i="2"/>
  <c r="AO39" i="2"/>
  <c r="AN39" i="2"/>
  <c r="AQ38" i="2"/>
  <c r="AO38" i="2"/>
  <c r="AT38" i="2" s="1"/>
  <c r="AN38" i="2"/>
  <c r="AQ37" i="2"/>
  <c r="AO37" i="2"/>
  <c r="AN37" i="2"/>
  <c r="AQ36" i="2"/>
  <c r="AO36" i="2"/>
  <c r="AN36" i="2"/>
  <c r="AQ35" i="2"/>
  <c r="AO35" i="2"/>
  <c r="AN35" i="2"/>
  <c r="AQ34" i="2"/>
  <c r="AO34" i="2"/>
  <c r="AN34" i="2"/>
  <c r="AQ33" i="2"/>
  <c r="AO33" i="2"/>
  <c r="AN33" i="2"/>
  <c r="AT33" i="2" s="1"/>
  <c r="AQ32" i="2"/>
  <c r="AO32" i="2"/>
  <c r="AN32" i="2"/>
  <c r="AQ31" i="2"/>
  <c r="AO31" i="2"/>
  <c r="AN31" i="2"/>
  <c r="AQ30" i="2"/>
  <c r="AO30" i="2"/>
  <c r="AS30" i="2" s="1"/>
  <c r="AN30" i="2"/>
  <c r="AQ29" i="2"/>
  <c r="AO29" i="2"/>
  <c r="AN29" i="2"/>
  <c r="AQ28" i="2"/>
  <c r="AO28" i="2"/>
  <c r="AN28" i="2"/>
  <c r="AQ27" i="2"/>
  <c r="AO27" i="2"/>
  <c r="AN27" i="2"/>
  <c r="AQ26" i="2"/>
  <c r="AO26" i="2"/>
  <c r="AN26" i="2"/>
  <c r="AQ25" i="2"/>
  <c r="AO25" i="2"/>
  <c r="AN25" i="2"/>
  <c r="AQ24" i="2"/>
  <c r="AO24" i="2"/>
  <c r="AN24" i="2"/>
  <c r="AQ23" i="2"/>
  <c r="AO23" i="2"/>
  <c r="AN23" i="2"/>
  <c r="AQ22" i="2"/>
  <c r="AO22" i="2"/>
  <c r="AN22" i="2"/>
  <c r="AQ21" i="2"/>
  <c r="AO21" i="2"/>
  <c r="AN21" i="2"/>
  <c r="AQ20" i="2"/>
  <c r="AO20" i="2"/>
  <c r="AN20" i="2"/>
  <c r="AQ19" i="2"/>
  <c r="AO19" i="2"/>
  <c r="AN19" i="2"/>
  <c r="AQ18" i="2"/>
  <c r="AO18" i="2"/>
  <c r="AT18" i="2" s="1"/>
  <c r="AN18" i="2"/>
  <c r="AQ17" i="2"/>
  <c r="AO17" i="2"/>
  <c r="AN17" i="2"/>
  <c r="AO16" i="2"/>
  <c r="AN16" i="2"/>
  <c r="AT16" i="2" s="1"/>
  <c r="AQ15" i="2"/>
  <c r="AO15" i="2"/>
  <c r="AS15" i="2" s="1"/>
  <c r="AN15" i="2"/>
  <c r="AQ14" i="2"/>
  <c r="AO14" i="2"/>
  <c r="AN14" i="2"/>
  <c r="AQ13" i="2"/>
  <c r="AO13" i="2"/>
  <c r="AS13" i="2" s="1"/>
  <c r="AN13" i="2"/>
  <c r="AQ12" i="2"/>
  <c r="AO12" i="2"/>
  <c r="AN12" i="2"/>
  <c r="AT12" i="2" s="1"/>
  <c r="AQ11" i="2"/>
  <c r="AO11" i="2"/>
  <c r="AS11" i="2" s="1"/>
  <c r="AN11" i="2"/>
  <c r="AQ10" i="2"/>
  <c r="AO10" i="2"/>
  <c r="AN10" i="2"/>
  <c r="AT10" i="2" s="1"/>
  <c r="AQ9" i="2"/>
  <c r="AO9" i="2"/>
  <c r="AN9" i="2"/>
  <c r="AQ8" i="2"/>
  <c r="AO8" i="2"/>
  <c r="AN8" i="2"/>
  <c r="AQ7" i="2"/>
  <c r="AO7" i="2"/>
  <c r="AN7" i="2"/>
  <c r="AQ6" i="2"/>
  <c r="AO6" i="2"/>
  <c r="AN6" i="2"/>
  <c r="AQ5" i="2"/>
  <c r="AO5" i="2"/>
  <c r="AN5" i="2"/>
  <c r="AQ4" i="2"/>
  <c r="AO4" i="2"/>
  <c r="AN4" i="2"/>
  <c r="AT6" i="2" l="1"/>
  <c r="AT20" i="2"/>
  <c r="AS21" i="2"/>
  <c r="AT22" i="2"/>
  <c r="AS23" i="2"/>
  <c r="AS25" i="2"/>
  <c r="AS26" i="2"/>
  <c r="AS40" i="2"/>
  <c r="AS41" i="2"/>
  <c r="AT42" i="2"/>
  <c r="AS43" i="2"/>
  <c r="AT46" i="2"/>
  <c r="AT52" i="2"/>
  <c r="AS53" i="2"/>
  <c r="AS54" i="2"/>
  <c r="AS56" i="2"/>
  <c r="AS57" i="2"/>
  <c r="AT58" i="2"/>
  <c r="AS59" i="2"/>
  <c r="AT64" i="2"/>
  <c r="AT70" i="2"/>
  <c r="AS71" i="2"/>
  <c r="AT77" i="2"/>
  <c r="AS83" i="2"/>
  <c r="AT84" i="2"/>
  <c r="AS87" i="2"/>
  <c r="AT88" i="2"/>
  <c r="AS89" i="2"/>
  <c r="AT92" i="2"/>
  <c r="AS97" i="2"/>
  <c r="AT98" i="2"/>
  <c r="AS99" i="2"/>
  <c r="AS106" i="2"/>
  <c r="AS107" i="2"/>
  <c r="AT108" i="2"/>
  <c r="AS109" i="2"/>
  <c r="AT112" i="2"/>
  <c r="AT116" i="2"/>
  <c r="P121" i="2"/>
  <c r="AO118" i="2"/>
  <c r="AO119" i="2" s="1"/>
  <c r="AT5" i="2"/>
  <c r="AQ118" i="2"/>
  <c r="AQ119" i="2" s="1"/>
  <c r="AS6" i="2"/>
  <c r="AT7" i="2"/>
  <c r="AT8" i="2"/>
  <c r="AT14" i="2"/>
  <c r="AS17" i="2"/>
  <c r="AS18" i="2"/>
  <c r="AT24" i="2"/>
  <c r="AT26" i="2"/>
  <c r="AT28" i="2"/>
  <c r="AT29" i="2"/>
  <c r="AT34" i="2"/>
  <c r="AT36" i="2"/>
  <c r="AS37" i="2"/>
  <c r="AS38" i="2"/>
  <c r="AT45" i="2"/>
  <c r="AS46" i="2"/>
  <c r="AT47" i="2"/>
  <c r="AS49" i="2"/>
  <c r="AT57" i="2"/>
  <c r="AS62" i="2"/>
  <c r="AT63" i="2"/>
  <c r="AS64" i="2"/>
  <c r="AT65" i="2"/>
  <c r="AS67" i="2"/>
  <c r="AT75" i="2"/>
  <c r="AT76" i="2"/>
  <c r="AS77" i="2"/>
  <c r="AT80" i="2"/>
  <c r="AS81" i="2"/>
  <c r="AS82" i="2"/>
  <c r="AT91" i="2"/>
  <c r="AS92" i="2"/>
  <c r="AT93" i="2"/>
  <c r="AT95" i="2"/>
  <c r="AT97" i="2"/>
  <c r="AT101" i="2"/>
  <c r="AT103" i="2"/>
  <c r="AS104" i="2"/>
  <c r="AT111" i="2"/>
  <c r="AS112" i="2"/>
  <c r="AS114" i="2"/>
  <c r="AT31" i="2"/>
  <c r="AT40" i="2"/>
  <c r="AT72" i="2"/>
  <c r="AT74" i="2"/>
  <c r="AS74" i="2"/>
  <c r="AT79" i="2"/>
  <c r="AS79" i="2"/>
  <c r="AT106" i="2"/>
  <c r="AN118" i="2"/>
  <c r="AN119" i="2" s="1"/>
  <c r="AT9" i="2"/>
  <c r="AT11" i="2"/>
  <c r="AT21" i="2"/>
  <c r="AT41" i="2"/>
  <c r="AT49" i="2"/>
  <c r="AT51" i="2"/>
  <c r="AS51" i="2"/>
  <c r="AT54" i="2"/>
  <c r="AT56" i="2"/>
  <c r="AT62" i="2"/>
  <c r="AT67" i="2"/>
  <c r="AT69" i="2"/>
  <c r="AS69" i="2"/>
  <c r="AT87" i="2"/>
  <c r="AT107" i="2"/>
  <c r="AT13" i="2"/>
  <c r="AS14" i="2"/>
  <c r="AT15" i="2"/>
  <c r="AT17" i="2"/>
  <c r="AT19" i="2"/>
  <c r="AT23" i="2"/>
  <c r="AS24" i="2"/>
  <c r="AT25" i="2"/>
  <c r="AT27" i="2"/>
  <c r="AS29" i="2"/>
  <c r="AT30" i="2"/>
  <c r="AT32" i="2"/>
  <c r="AT35" i="2"/>
  <c r="AT37" i="2"/>
  <c r="AT39" i="2"/>
  <c r="AT43" i="2"/>
  <c r="AT44" i="2"/>
  <c r="AS45" i="2"/>
  <c r="AS48" i="2"/>
  <c r="AT48" i="2"/>
  <c r="AT50" i="2"/>
  <c r="AT53" i="2"/>
  <c r="AT55" i="2"/>
  <c r="AT59" i="2"/>
  <c r="AT60" i="2"/>
  <c r="AT61" i="2"/>
  <c r="AS66" i="2"/>
  <c r="AT66" i="2"/>
  <c r="AT68" i="2"/>
  <c r="AT71" i="2"/>
  <c r="AT73" i="2"/>
  <c r="AT78" i="2"/>
  <c r="AT81" i="2"/>
  <c r="AT83" i="2"/>
  <c r="AT85" i="2"/>
  <c r="AT86" i="2"/>
  <c r="AT89" i="2"/>
  <c r="AT90" i="2"/>
  <c r="AS91" i="2"/>
  <c r="AS93" i="2"/>
  <c r="AS94" i="2"/>
  <c r="AT94" i="2"/>
  <c r="AT96" i="2"/>
  <c r="AT99" i="2"/>
  <c r="AT100" i="2"/>
  <c r="AS101" i="2"/>
  <c r="AT102" i="2"/>
  <c r="AT104" i="2"/>
  <c r="AT105" i="2"/>
  <c r="AT109" i="2"/>
  <c r="AT110" i="2"/>
  <c r="AS111" i="2"/>
  <c r="AT113" i="2"/>
  <c r="AT114" i="2"/>
  <c r="AT115" i="2"/>
  <c r="AS116" i="2"/>
  <c r="AT117" i="2"/>
  <c r="AT119" i="2"/>
  <c r="AS5" i="2"/>
  <c r="AS10" i="2"/>
  <c r="AS20" i="2"/>
  <c r="AS7" i="2"/>
  <c r="AS12" i="2"/>
  <c r="AS22" i="2"/>
  <c r="AS32" i="2"/>
  <c r="AS42" i="2"/>
  <c r="AS50" i="2"/>
  <c r="AS58" i="2"/>
  <c r="AS68" i="2"/>
  <c r="AS73" i="2"/>
  <c r="AS78" i="2"/>
  <c r="AS88" i="2"/>
  <c r="AS98" i="2"/>
  <c r="AS103" i="2"/>
  <c r="AS108" i="2"/>
  <c r="AS4" i="2"/>
  <c r="AS9" i="2"/>
  <c r="AS19" i="2"/>
  <c r="AS27" i="2"/>
  <c r="AS34" i="2"/>
  <c r="AS39" i="2"/>
  <c r="AS47" i="2"/>
  <c r="AS55" i="2"/>
  <c r="AS65" i="2"/>
  <c r="AT4" i="2"/>
  <c r="AS36" i="2"/>
  <c r="AS44" i="2"/>
  <c r="AS52" i="2"/>
  <c r="AS60" i="2"/>
  <c r="AS70" i="2"/>
  <c r="AS75" i="2"/>
  <c r="AS80" i="2"/>
  <c r="AS85" i="2"/>
  <c r="AS90" i="2"/>
  <c r="AS100" i="2"/>
  <c r="AS110" i="2"/>
  <c r="AS115" i="2"/>
  <c r="AT118" i="2" l="1"/>
  <c r="AS118" i="2"/>
</calcChain>
</file>

<file path=xl/comments1.xml><?xml version="1.0" encoding="utf-8"?>
<comments xmlns="http://schemas.openxmlformats.org/spreadsheetml/2006/main">
  <authors>
    <author>a</author>
    <author>姶良市</author>
  </authors>
  <commentList>
    <comment ref="AJ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H29.10.1で移動支援・生活サポート廃止。
</t>
        </r>
      </text>
    </comment>
    <comment ref="I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○なかったが、以前から指定されており、H２４に指定更新もされているので、表示する。</t>
        </r>
      </text>
    </comment>
    <comment ref="S71" authorId="0" shapeId="0">
      <text>
        <r>
          <rPr>
            <sz val="12"/>
            <color indexed="81"/>
            <rFont val="ＭＳ Ｐゴシック"/>
            <family val="3"/>
            <charset val="128"/>
          </rPr>
          <t>H27.12.18廃止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<sst xmlns="http://schemas.openxmlformats.org/spreadsheetml/2006/main" count="948" uniqueCount="599">
  <si>
    <t>令和４年度　臨時交付金「コロナ禍における原油価格・物価高騰対応分」（追加交付分）</t>
    <rPh sb="0" eb="2">
      <t>レイワ</t>
    </rPh>
    <rPh sb="3" eb="5">
      <t>ネンド</t>
    </rPh>
    <rPh sb="6" eb="8">
      <t>リンジ</t>
    </rPh>
    <rPh sb="8" eb="11">
      <t>コウフキン</t>
    </rPh>
    <rPh sb="15" eb="16">
      <t>カ</t>
    </rPh>
    <rPh sb="20" eb="22">
      <t>ゲンユ</t>
    </rPh>
    <rPh sb="22" eb="24">
      <t>カカク</t>
    </rPh>
    <rPh sb="25" eb="27">
      <t>ブッカ</t>
    </rPh>
    <rPh sb="27" eb="29">
      <t>コウトウ</t>
    </rPh>
    <rPh sb="29" eb="31">
      <t>タイオウ</t>
    </rPh>
    <rPh sb="31" eb="32">
      <t>ブン</t>
    </rPh>
    <rPh sb="34" eb="36">
      <t>ツイカ</t>
    </rPh>
    <rPh sb="36" eb="38">
      <t>コウフ</t>
    </rPh>
    <rPh sb="38" eb="39">
      <t>ブン</t>
    </rPh>
    <phoneticPr fontId="5"/>
  </si>
  <si>
    <t>法人のＴＥＬ</t>
    <rPh sb="0" eb="2">
      <t>ホウジン</t>
    </rPh>
    <phoneticPr fontId="5"/>
  </si>
  <si>
    <t>事業区分</t>
    <rPh sb="0" eb="2">
      <t>ジギョウ</t>
    </rPh>
    <rPh sb="2" eb="4">
      <t>クブン</t>
    </rPh>
    <phoneticPr fontId="5"/>
  </si>
  <si>
    <t>介護給付</t>
    <rPh sb="0" eb="2">
      <t>カイゴ</t>
    </rPh>
    <rPh sb="2" eb="4">
      <t>キュウフ</t>
    </rPh>
    <phoneticPr fontId="5"/>
  </si>
  <si>
    <t>訓練等給付</t>
    <rPh sb="0" eb="3">
      <t>クンレントウ</t>
    </rPh>
    <rPh sb="3" eb="5">
      <t>キュウフ</t>
    </rPh>
    <phoneticPr fontId="5"/>
  </si>
  <si>
    <t>地域
相談</t>
    <rPh sb="0" eb="2">
      <t>チイキ</t>
    </rPh>
    <rPh sb="3" eb="5">
      <t>ソウダン</t>
    </rPh>
    <phoneticPr fontId="5"/>
  </si>
  <si>
    <t>計画
相談</t>
    <rPh sb="0" eb="2">
      <t>ケイカク</t>
    </rPh>
    <rPh sb="3" eb="5">
      <t>ソウダン</t>
    </rPh>
    <phoneticPr fontId="5"/>
  </si>
  <si>
    <t>児通所</t>
    <rPh sb="0" eb="1">
      <t>ジ</t>
    </rPh>
    <rPh sb="1" eb="3">
      <t>ツウショ</t>
    </rPh>
    <phoneticPr fontId="5"/>
  </si>
  <si>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5"/>
  </si>
  <si>
    <t>事業所コード</t>
    <rPh sb="0" eb="3">
      <t>ジギョウショ</t>
    </rPh>
    <phoneticPr fontId="5"/>
  </si>
  <si>
    <t>施設</t>
    <rPh sb="0" eb="2">
      <t>シセツ</t>
    </rPh>
    <phoneticPr fontId="5"/>
  </si>
  <si>
    <t>通所</t>
    <rPh sb="0" eb="2">
      <t>ツウショ</t>
    </rPh>
    <phoneticPr fontId="5"/>
  </si>
  <si>
    <t>訪問※１
（複数サービスを１とカウントした場合）</t>
    <rPh sb="0" eb="2">
      <t>ホウモン</t>
    </rPh>
    <rPh sb="6" eb="8">
      <t>フクスウ</t>
    </rPh>
    <rPh sb="21" eb="23">
      <t>バアイ</t>
    </rPh>
    <phoneticPr fontId="5"/>
  </si>
  <si>
    <t>訪問※２
（複数サービスをそれぞれ対象トした場合）</t>
    <rPh sb="0" eb="2">
      <t>ホウモン</t>
    </rPh>
    <rPh sb="6" eb="8">
      <t>フクスウ</t>
    </rPh>
    <rPh sb="17" eb="19">
      <t>タイショウ</t>
    </rPh>
    <rPh sb="22" eb="24">
      <t>バアイ</t>
    </rPh>
    <phoneticPr fontId="5"/>
  </si>
  <si>
    <t>金額
※１</t>
    <rPh sb="0" eb="2">
      <t>キンガク</t>
    </rPh>
    <phoneticPr fontId="5"/>
  </si>
  <si>
    <t>金額※2</t>
    <rPh sb="0" eb="2">
      <t>キンガク</t>
    </rPh>
    <phoneticPr fontId="5"/>
  </si>
  <si>
    <t>備考</t>
    <rPh sb="0" eb="2">
      <t>ビコウ</t>
    </rPh>
    <phoneticPr fontId="5"/>
  </si>
  <si>
    <t>法人名</t>
    <rPh sb="0" eb="2">
      <t>ホウジン</t>
    </rPh>
    <rPh sb="2" eb="3">
      <t>メイ</t>
    </rPh>
    <phoneticPr fontId="5"/>
  </si>
  <si>
    <t>代表者</t>
    <rPh sb="0" eb="3">
      <t>ダイヒョウシャ</t>
    </rPh>
    <phoneticPr fontId="5"/>
  </si>
  <si>
    <t>法人郵便番号</t>
    <rPh sb="0" eb="2">
      <t>ホウジン</t>
    </rPh>
    <rPh sb="2" eb="6">
      <t>ユウビンバンゴウ</t>
    </rPh>
    <phoneticPr fontId="5"/>
  </si>
  <si>
    <t>法人住所</t>
    <rPh sb="0" eb="2">
      <t>ホウジン</t>
    </rPh>
    <rPh sb="2" eb="4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</si>
  <si>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</si>
  <si>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　
                                         サ  ー  ビ  ス
　　        　事     業     所</t>
    <rPh sb="114" eb="115">
      <t>コト</t>
    </rPh>
    <rPh sb="120" eb="121">
      <t>ギョウ</t>
    </rPh>
    <rPh sb="126" eb="127">
      <t>ショ</t>
    </rPh>
    <phoneticPr fontId="5"/>
  </si>
  <si>
    <t>事業所住所</t>
    <rPh sb="0" eb="3">
      <t>ジギョウショ</t>
    </rPh>
    <rPh sb="3" eb="5">
      <t>ジュウショ</t>
    </rPh>
    <phoneticPr fontId="5"/>
  </si>
  <si>
    <t>居宅介護</t>
    <rPh sb="0" eb="2">
      <t>キョタク</t>
    </rPh>
    <rPh sb="2" eb="4">
      <t>カイゴ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</si>
  <si>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5"/>
  </si>
  <si>
    <t>行動援護</t>
    <rPh sb="0" eb="2">
      <t>コウドウ</t>
    </rPh>
    <rPh sb="2" eb="4">
      <t>エンゴ</t>
    </rPh>
    <phoneticPr fontId="5"/>
  </si>
  <si>
    <t>同行援護</t>
    <rPh sb="0" eb="2">
      <t>ドウコウ</t>
    </rPh>
    <rPh sb="2" eb="4">
      <t>エンゴ</t>
    </rPh>
    <phoneticPr fontId="5"/>
  </si>
  <si>
    <t>生活介護</t>
    <rPh sb="0" eb="2">
      <t>セイカツ</t>
    </rPh>
    <rPh sb="2" eb="4">
      <t>カイゴ</t>
    </rPh>
    <phoneticPr fontId="5"/>
  </si>
  <si>
    <t>療養介護</t>
    <rPh sb="0" eb="2">
      <t>リョウヨウ</t>
    </rPh>
    <rPh sb="2" eb="4">
      <t>カイゴ</t>
    </rPh>
    <phoneticPr fontId="5"/>
  </si>
  <si>
    <t>短期入所</t>
    <rPh sb="0" eb="2">
      <t>タンキ</t>
    </rPh>
    <rPh sb="2" eb="4">
      <t>ニュウショ</t>
    </rPh>
    <phoneticPr fontId="5"/>
  </si>
  <si>
    <t>施設入所支援</t>
    <rPh sb="0" eb="2">
      <t>シセツ</t>
    </rPh>
    <rPh sb="2" eb="4">
      <t>ニュウショ</t>
    </rPh>
    <rPh sb="4" eb="6">
      <t>シエン</t>
    </rPh>
    <phoneticPr fontId="5"/>
  </si>
  <si>
    <t>重度障害者等包括支援</t>
    <rPh sb="0" eb="2">
      <t>ジュウド</t>
    </rPh>
    <rPh sb="2" eb="5">
      <t>ショウガイシャ</t>
    </rPh>
    <rPh sb="5" eb="6">
      <t>ナド</t>
    </rPh>
    <rPh sb="6" eb="8">
      <t>ホウカツ</t>
    </rPh>
    <rPh sb="8" eb="10">
      <t>シエン</t>
    </rPh>
    <phoneticPr fontId="5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</si>
  <si>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5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</si>
  <si>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5"/>
  </si>
  <si>
    <t>宿泊型自立訓練</t>
    <rPh sb="0" eb="3">
      <t>シュクハクガタ</t>
    </rPh>
    <rPh sb="3" eb="5">
      <t>ジリツ</t>
    </rPh>
    <rPh sb="5" eb="7">
      <t>クンレン</t>
    </rPh>
    <phoneticPr fontId="5"/>
  </si>
  <si>
    <t>就労移行支援</t>
    <rPh sb="0" eb="2">
      <t>シュウロウ</t>
    </rPh>
    <rPh sb="2" eb="4">
      <t>イコウ</t>
    </rPh>
    <rPh sb="4" eb="6">
      <t>シエン</t>
    </rPh>
    <phoneticPr fontId="5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</si>
  <si>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</si>
  <si>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</si>
  <si>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</si>
  <si>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地域移行支援</t>
    <rPh sb="0" eb="2">
      <t>チイキ</t>
    </rPh>
    <rPh sb="2" eb="4">
      <t>イコウ</t>
    </rPh>
    <rPh sb="4" eb="6">
      <t>シエン</t>
    </rPh>
    <phoneticPr fontId="5"/>
  </si>
  <si>
    <t>地域定着支援</t>
    <rPh sb="0" eb="2">
      <t>チイキ</t>
    </rPh>
    <rPh sb="2" eb="4">
      <t>テイチャク</t>
    </rPh>
    <rPh sb="4" eb="6">
      <t>シエン</t>
    </rPh>
    <phoneticPr fontId="5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</si>
  <si>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5"/>
  </si>
  <si>
    <t>指定障害児相談支援事業所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rPh sb="9" eb="12">
      <t>ジギョウショ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</si>
  <si>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</si>
  <si>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放課後等デイサービス</t>
    <rPh sb="0" eb="4">
      <t>ホウカゴナド</t>
    </rPh>
    <phoneticPr fontId="5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</si>
  <si>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5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</si>
  <si>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5"/>
  </si>
  <si>
    <t>相談支援</t>
    <rPh sb="0" eb="2">
      <t>ソウダン</t>
    </rPh>
    <rPh sb="2" eb="4">
      <t>シエン</t>
    </rPh>
    <phoneticPr fontId="5"/>
  </si>
  <si>
    <t>地域活動支援センター</t>
    <rPh sb="0" eb="2">
      <t>チイキ</t>
    </rPh>
    <rPh sb="2" eb="4">
      <t>カツドウ</t>
    </rPh>
    <rPh sb="4" eb="6">
      <t>シエン</t>
    </rPh>
    <phoneticPr fontId="5"/>
  </si>
  <si>
    <t>日中一時支援</t>
    <rPh sb="0" eb="2">
      <t>ニッチュウ</t>
    </rPh>
    <rPh sb="2" eb="4">
      <t>イチジ</t>
    </rPh>
    <rPh sb="4" eb="6">
      <t>シエン</t>
    </rPh>
    <phoneticPr fontId="5"/>
  </si>
  <si>
    <t>移動支援</t>
    <rPh sb="0" eb="2">
      <t>イドウ</t>
    </rPh>
    <rPh sb="2" eb="4">
      <t>シエン</t>
    </rPh>
    <phoneticPr fontId="5"/>
  </si>
  <si>
    <t>訪問入浴</t>
    <rPh sb="0" eb="2">
      <t>ホウモン</t>
    </rPh>
    <rPh sb="2" eb="4">
      <t>ニュウヨク</t>
    </rPh>
    <phoneticPr fontId="5"/>
  </si>
  <si>
    <t>生活サポート</t>
    <rPh sb="0" eb="2">
      <t>セイカツ</t>
    </rPh>
    <phoneticPr fontId="5"/>
  </si>
  <si>
    <t>アスナ株式会社</t>
    <rPh sb="3" eb="5">
      <t>カブシキ</t>
    </rPh>
    <rPh sb="5" eb="7">
      <t>カイシャ</t>
    </rPh>
    <phoneticPr fontId="5"/>
  </si>
  <si>
    <t>垣内　和太流</t>
    <rPh sb="0" eb="2">
      <t>カキウチ</t>
    </rPh>
    <rPh sb="3" eb="4">
      <t>ワ</t>
    </rPh>
    <rPh sb="4" eb="5">
      <t>タ</t>
    </rPh>
    <rPh sb="5" eb="6">
      <t>ナガ</t>
    </rPh>
    <phoneticPr fontId="5"/>
  </si>
  <si>
    <t>491-0914</t>
    <phoneticPr fontId="5"/>
  </si>
  <si>
    <t>愛知県一宮市花池1丁目5番21号</t>
    <rPh sb="0" eb="3">
      <t>アイチケン</t>
    </rPh>
    <rPh sb="3" eb="4">
      <t>イチ</t>
    </rPh>
    <rPh sb="4" eb="5">
      <t>ミヤ</t>
    </rPh>
    <rPh sb="5" eb="6">
      <t>シ</t>
    </rPh>
    <rPh sb="6" eb="7">
      <t>ハナ</t>
    </rPh>
    <rPh sb="7" eb="8">
      <t>イケ</t>
    </rPh>
    <rPh sb="9" eb="11">
      <t>チョウメ</t>
    </rPh>
    <rPh sb="12" eb="13">
      <t>バン</t>
    </rPh>
    <rPh sb="15" eb="16">
      <t>ゴウ</t>
    </rPh>
    <phoneticPr fontId="5"/>
  </si>
  <si>
    <t>0995-56-8551</t>
    <phoneticPr fontId="5"/>
  </si>
  <si>
    <t>シュエン</t>
    <phoneticPr fontId="5"/>
  </si>
  <si>
    <t>姶良市加治木町朝日町４０番２　朝日町テナント１階</t>
  </si>
  <si>
    <t>080-7189-3419</t>
    <phoneticPr fontId="5"/>
  </si>
  <si>
    <t>ケキ</t>
    <phoneticPr fontId="5"/>
  </si>
  <si>
    <t>姶良市加治木町本町３７５番地　松田ビル２階</t>
    <rPh sb="0" eb="3">
      <t>アイラシ</t>
    </rPh>
    <rPh sb="3" eb="7">
      <t>カジキチョウ</t>
    </rPh>
    <rPh sb="7" eb="9">
      <t>ホンマチ</t>
    </rPh>
    <rPh sb="12" eb="14">
      <t>バンチ</t>
    </rPh>
    <rPh sb="15" eb="17">
      <t>マツダ</t>
    </rPh>
    <rPh sb="20" eb="21">
      <t>カイ</t>
    </rPh>
    <phoneticPr fontId="5"/>
  </si>
  <si>
    <t>一般社団法人　愛絆</t>
    <rPh sb="0" eb="2">
      <t>イッパン</t>
    </rPh>
    <rPh sb="2" eb="4">
      <t>シャダン</t>
    </rPh>
    <rPh sb="4" eb="6">
      <t>ホウジン</t>
    </rPh>
    <rPh sb="7" eb="8">
      <t>アイ</t>
    </rPh>
    <rPh sb="8" eb="9">
      <t>キズナ</t>
    </rPh>
    <phoneticPr fontId="5"/>
  </si>
  <si>
    <t>永井　千秋</t>
    <rPh sb="0" eb="2">
      <t>ナガイ</t>
    </rPh>
    <rPh sb="3" eb="5">
      <t>チアキ</t>
    </rPh>
    <phoneticPr fontId="5"/>
  </si>
  <si>
    <t>890-0082</t>
    <phoneticPr fontId="5"/>
  </si>
  <si>
    <t>鹿児島市紫原4丁目4番2号</t>
    <rPh sb="0" eb="4">
      <t>カゴシマシ</t>
    </rPh>
    <rPh sb="4" eb="5">
      <t>ムラサキ</t>
    </rPh>
    <rPh sb="5" eb="6">
      <t>ハラ</t>
    </rPh>
    <rPh sb="7" eb="9">
      <t>チョウメ</t>
    </rPh>
    <rPh sb="10" eb="11">
      <t>バン</t>
    </rPh>
    <rPh sb="12" eb="13">
      <t>ゴウ</t>
    </rPh>
    <phoneticPr fontId="5"/>
  </si>
  <si>
    <t>コミュニケーションＡＲＥＡ</t>
  </si>
  <si>
    <t>姶良市宮島町２７番地２</t>
    <rPh sb="0" eb="3">
      <t>アイラシ</t>
    </rPh>
    <rPh sb="3" eb="6">
      <t>ミヤジマチョウ</t>
    </rPh>
    <rPh sb="8" eb="10">
      <t>バンチ</t>
    </rPh>
    <phoneticPr fontId="5"/>
  </si>
  <si>
    <t>一般社団法人啐啄の機</t>
    <rPh sb="0" eb="2">
      <t>イッパン</t>
    </rPh>
    <rPh sb="2" eb="4">
      <t>シャダン</t>
    </rPh>
    <rPh sb="4" eb="6">
      <t>ホウジン</t>
    </rPh>
    <rPh sb="6" eb="7">
      <t>サイ</t>
    </rPh>
    <rPh sb="7" eb="8">
      <t>タク</t>
    </rPh>
    <rPh sb="9" eb="10">
      <t>キ</t>
    </rPh>
    <phoneticPr fontId="5"/>
  </si>
  <si>
    <t>井藤　良輝</t>
    <rPh sb="0" eb="1">
      <t>イ</t>
    </rPh>
    <rPh sb="1" eb="2">
      <t>フジ</t>
    </rPh>
    <rPh sb="3" eb="4">
      <t>ヨ</t>
    </rPh>
    <rPh sb="4" eb="5">
      <t>テル</t>
    </rPh>
    <phoneticPr fontId="5"/>
  </si>
  <si>
    <t>899-5402</t>
    <phoneticPr fontId="5"/>
  </si>
  <si>
    <t>姶良市中津野444番地３</t>
    <rPh sb="0" eb="3">
      <t>アイラシ</t>
    </rPh>
    <rPh sb="3" eb="5">
      <t>ナカツ</t>
    </rPh>
    <rPh sb="5" eb="6">
      <t>ノ</t>
    </rPh>
    <rPh sb="9" eb="11">
      <t>バンチ</t>
    </rPh>
    <phoneticPr fontId="5"/>
  </si>
  <si>
    <t>0995-65-7881</t>
    <phoneticPr fontId="5"/>
  </si>
  <si>
    <t>相談支援事業所ともしび</t>
  </si>
  <si>
    <t>姶良市中津野４１６番地１</t>
  </si>
  <si>
    <t>●</t>
  </si>
  <si>
    <t>●</t>
    <phoneticPr fontId="5"/>
  </si>
  <si>
    <t>オグライフ株式会社</t>
    <phoneticPr fontId="5"/>
  </si>
  <si>
    <t>小倉　俊一</t>
    <rPh sb="0" eb="2">
      <t>オグラ</t>
    </rPh>
    <rPh sb="3" eb="5">
      <t>シュンイチ</t>
    </rPh>
    <phoneticPr fontId="5"/>
  </si>
  <si>
    <t>899-5421</t>
    <phoneticPr fontId="5"/>
  </si>
  <si>
    <t>姶良市東餅田１５０３番地４</t>
    <rPh sb="3" eb="4">
      <t>ヒガシ</t>
    </rPh>
    <rPh sb="4" eb="5">
      <t>モチ</t>
    </rPh>
    <rPh sb="5" eb="6">
      <t>タ</t>
    </rPh>
    <rPh sb="10" eb="12">
      <t>バンチ</t>
    </rPh>
    <phoneticPr fontId="5"/>
  </si>
  <si>
    <t>0995-73-4130</t>
    <phoneticPr fontId="5"/>
  </si>
  <si>
    <t>あいあい訪問介護事業所</t>
    <rPh sb="4" eb="6">
      <t>ホウモン</t>
    </rPh>
    <rPh sb="6" eb="8">
      <t>カイゴ</t>
    </rPh>
    <rPh sb="8" eb="11">
      <t>ジギョウショ</t>
    </rPh>
    <phoneticPr fontId="5"/>
  </si>
  <si>
    <t>姶良市東餠田１５０３番地４</t>
  </si>
  <si>
    <t>株式会社　ＥＭＩＴ</t>
    <rPh sb="0" eb="2">
      <t>カブシキ</t>
    </rPh>
    <rPh sb="2" eb="4">
      <t>カイシャ</t>
    </rPh>
    <phoneticPr fontId="5"/>
  </si>
  <si>
    <t>吉田　富子</t>
    <rPh sb="0" eb="2">
      <t>ヨシダ</t>
    </rPh>
    <rPh sb="3" eb="5">
      <t>トミコ</t>
    </rPh>
    <phoneticPr fontId="5"/>
  </si>
  <si>
    <t>500-8175</t>
    <phoneticPr fontId="5"/>
  </si>
  <si>
    <t>岐阜県岐阜市長住町５丁目2番地2</t>
    <rPh sb="0" eb="3">
      <t>ギフケン</t>
    </rPh>
    <rPh sb="3" eb="6">
      <t>ギフシ</t>
    </rPh>
    <rPh sb="6" eb="7">
      <t>ナガ</t>
    </rPh>
    <rPh sb="7" eb="8">
      <t>ス</t>
    </rPh>
    <rPh sb="8" eb="9">
      <t>マチ</t>
    </rPh>
    <rPh sb="10" eb="12">
      <t>チョウメ</t>
    </rPh>
    <rPh sb="13" eb="15">
      <t>バンチ</t>
    </rPh>
    <phoneticPr fontId="5"/>
  </si>
  <si>
    <t>058-215-8323</t>
    <phoneticPr fontId="5"/>
  </si>
  <si>
    <t>燎原の火</t>
    <rPh sb="0" eb="2">
      <t>リョウゲン</t>
    </rPh>
    <rPh sb="3" eb="4">
      <t>ヒ</t>
    </rPh>
    <phoneticPr fontId="5"/>
  </si>
  <si>
    <t>姶良市加治木町新生町１８７－１　加治木団地近隣センター１０２－Ｂ</t>
  </si>
  <si>
    <t>株式会社　大空</t>
    <rPh sb="0" eb="2">
      <t>カブシキ</t>
    </rPh>
    <rPh sb="2" eb="4">
      <t>カイシャ</t>
    </rPh>
    <rPh sb="5" eb="7">
      <t>オオゾラ</t>
    </rPh>
    <phoneticPr fontId="5"/>
  </si>
  <si>
    <t>木村　道子</t>
    <rPh sb="0" eb="2">
      <t>キムラ</t>
    </rPh>
    <rPh sb="3" eb="5">
      <t>ミチコ</t>
    </rPh>
    <phoneticPr fontId="5"/>
  </si>
  <si>
    <t>899-5651</t>
    <phoneticPr fontId="5"/>
  </si>
  <si>
    <t>姶良市脇元559番地</t>
    <rPh sb="0" eb="3">
      <t>アイラシ</t>
    </rPh>
    <rPh sb="3" eb="4">
      <t>ワキ</t>
    </rPh>
    <rPh sb="4" eb="5">
      <t>モト</t>
    </rPh>
    <rPh sb="8" eb="10">
      <t>バンチ</t>
    </rPh>
    <phoneticPr fontId="5"/>
  </si>
  <si>
    <t>0995-66-0875</t>
    <phoneticPr fontId="5"/>
  </si>
  <si>
    <t>白銀坂事業所</t>
  </si>
  <si>
    <t>姶良市脇元５５９番地</t>
    <phoneticPr fontId="5"/>
  </si>
  <si>
    <t>株式会社ＭＯＢ</t>
    <rPh sb="0" eb="2">
      <t>カブシキ</t>
    </rPh>
    <rPh sb="2" eb="4">
      <t>カイシャ</t>
    </rPh>
    <phoneticPr fontId="5"/>
  </si>
  <si>
    <t>肥田　周也</t>
    <rPh sb="0" eb="2">
      <t>ヒタ</t>
    </rPh>
    <rPh sb="3" eb="4">
      <t>シュウ</t>
    </rPh>
    <rPh sb="4" eb="5">
      <t>ヤ</t>
    </rPh>
    <phoneticPr fontId="5"/>
  </si>
  <si>
    <t>899-5403</t>
    <phoneticPr fontId="5"/>
  </si>
  <si>
    <t>姶良市増田430番地１</t>
    <rPh sb="0" eb="3">
      <t>アイラシ</t>
    </rPh>
    <rPh sb="3" eb="5">
      <t>マスダ</t>
    </rPh>
    <rPh sb="8" eb="10">
      <t>バンチ</t>
    </rPh>
    <phoneticPr fontId="5"/>
  </si>
  <si>
    <t>0995-551414</t>
    <phoneticPr fontId="5"/>
  </si>
  <si>
    <t>ＫＡＮＯＮ事業所</t>
    <phoneticPr fontId="5"/>
  </si>
  <si>
    <t>姶良市増田４３０番地１</t>
    <rPh sb="0" eb="3">
      <t>アイラシ</t>
    </rPh>
    <rPh sb="3" eb="5">
      <t>マスダ</t>
    </rPh>
    <rPh sb="8" eb="10">
      <t>バンチ</t>
    </rPh>
    <phoneticPr fontId="5"/>
  </si>
  <si>
    <t>株式会社ゆいの里</t>
    <rPh sb="0" eb="2">
      <t>カブシキ</t>
    </rPh>
    <rPh sb="2" eb="4">
      <t>カイシャ</t>
    </rPh>
    <rPh sb="7" eb="8">
      <t>サト</t>
    </rPh>
    <phoneticPr fontId="5"/>
  </si>
  <si>
    <t>石原　清美</t>
    <rPh sb="0" eb="2">
      <t>イシハラ</t>
    </rPh>
    <rPh sb="3" eb="5">
      <t>キヨミ</t>
    </rPh>
    <phoneticPr fontId="5"/>
  </si>
  <si>
    <t>899-5241</t>
    <phoneticPr fontId="5"/>
  </si>
  <si>
    <t>姶良市加治木町木田５３４８番地１４９</t>
    <rPh sb="0" eb="3">
      <t>アイラシ</t>
    </rPh>
    <rPh sb="3" eb="7">
      <t>カジキチョウ</t>
    </rPh>
    <rPh sb="7" eb="9">
      <t>キダ</t>
    </rPh>
    <rPh sb="13" eb="15">
      <t>バンチ</t>
    </rPh>
    <phoneticPr fontId="5"/>
  </si>
  <si>
    <t>0995-73-7355</t>
    <phoneticPr fontId="5"/>
  </si>
  <si>
    <t>就労継続支援事業所ゆいの里</t>
  </si>
  <si>
    <t>899-5241</t>
  </si>
  <si>
    <t>姶良市加治木町木田５３４８番地１４９</t>
  </si>
  <si>
    <t>放課後等デイサービス　ひだまりの家</t>
  </si>
  <si>
    <t>株式会社ワークステージつばさ</t>
    <rPh sb="0" eb="2">
      <t>カブシキ</t>
    </rPh>
    <rPh sb="2" eb="4">
      <t>カイシャ</t>
    </rPh>
    <phoneticPr fontId="5"/>
  </si>
  <si>
    <t>松山　俊博</t>
    <rPh sb="0" eb="2">
      <t>マツヤマ</t>
    </rPh>
    <rPh sb="3" eb="4">
      <t>トシ</t>
    </rPh>
    <rPh sb="4" eb="5">
      <t>ハク</t>
    </rPh>
    <phoneticPr fontId="5"/>
  </si>
  <si>
    <t>890-0081</t>
    <phoneticPr fontId="5"/>
  </si>
  <si>
    <t>鹿児島市唐湊4丁目17番2号</t>
    <rPh sb="0" eb="3">
      <t>カゴシマ</t>
    </rPh>
    <rPh sb="3" eb="4">
      <t>シ</t>
    </rPh>
    <rPh sb="4" eb="6">
      <t>トソ</t>
    </rPh>
    <rPh sb="7" eb="9">
      <t>チョウメ</t>
    </rPh>
    <rPh sb="11" eb="12">
      <t>バン</t>
    </rPh>
    <rPh sb="13" eb="14">
      <t>ゴウ</t>
    </rPh>
    <phoneticPr fontId="5"/>
  </si>
  <si>
    <t>099-255-7749</t>
    <phoneticPr fontId="5"/>
  </si>
  <si>
    <t>ライフステージつばさ</t>
  </si>
  <si>
    <t>姶良市平松字野中３２９４番１</t>
  </si>
  <si>
    <t>株式会社ワークステージつばさ</t>
  </si>
  <si>
    <t>ワークステージつばさ姶良</t>
    <rPh sb="10" eb="12">
      <t>アイラ</t>
    </rPh>
    <phoneticPr fontId="5"/>
  </si>
  <si>
    <t>姶良市平松３２８８番地</t>
  </si>
  <si>
    <t>社会福祉法人　真奉会</t>
    <rPh sb="0" eb="2">
      <t>シャカイ</t>
    </rPh>
    <rPh sb="2" eb="4">
      <t>フクシ</t>
    </rPh>
    <rPh sb="4" eb="6">
      <t>ホウジン</t>
    </rPh>
    <rPh sb="7" eb="8">
      <t>シン</t>
    </rPh>
    <rPh sb="8" eb="9">
      <t>ホウ</t>
    </rPh>
    <rPh sb="9" eb="10">
      <t>カイ</t>
    </rPh>
    <phoneticPr fontId="5"/>
  </si>
  <si>
    <t>大村　貢</t>
    <rPh sb="0" eb="2">
      <t>オオムラ</t>
    </rPh>
    <rPh sb="3" eb="4">
      <t>ミツグ</t>
    </rPh>
    <phoneticPr fontId="5"/>
  </si>
  <si>
    <t>899-5116</t>
    <phoneticPr fontId="5"/>
  </si>
  <si>
    <t>霧島市隼人町内２０６８番地</t>
  </si>
  <si>
    <t>0995-44-7111</t>
    <phoneticPr fontId="5"/>
  </si>
  <si>
    <t>共同生活援助事業所あいら</t>
  </si>
  <si>
    <t>姶良市加治木町反土字宇田田中２６７１番１，２</t>
  </si>
  <si>
    <t>社会福祉法人　真奉会</t>
    <phoneticPr fontId="5"/>
  </si>
  <si>
    <t>霧島市隼人町内２０６８番地</t>
    <rPh sb="0" eb="3">
      <t>キリシマシ</t>
    </rPh>
    <rPh sb="3" eb="6">
      <t>ハヤトチョウ</t>
    </rPh>
    <rPh sb="6" eb="7">
      <t>ナイ</t>
    </rPh>
    <rPh sb="11" eb="13">
      <t>バンチ</t>
    </rPh>
    <phoneticPr fontId="5"/>
  </si>
  <si>
    <t>0995-57-7700</t>
    <phoneticPr fontId="5"/>
  </si>
  <si>
    <t>障害者支援センター　ワークショップあいら</t>
    <phoneticPr fontId="5"/>
  </si>
  <si>
    <t>姶良市西餠田１１９８番地６</t>
    <rPh sb="0" eb="3">
      <t>アイラシ</t>
    </rPh>
    <rPh sb="3" eb="4">
      <t>ニシ</t>
    </rPh>
    <rPh sb="4" eb="5">
      <t>モチ</t>
    </rPh>
    <rPh sb="5" eb="6">
      <t>タ</t>
    </rPh>
    <rPh sb="10" eb="12">
      <t>バンチ</t>
    </rPh>
    <phoneticPr fontId="5"/>
  </si>
  <si>
    <t>社会福祉法人姶良市社会福祉協議会</t>
    <rPh sb="0" eb="2">
      <t>シャカイ</t>
    </rPh>
    <rPh sb="2" eb="4">
      <t>フクシ</t>
    </rPh>
    <rPh sb="4" eb="6">
      <t>ホウジン</t>
    </rPh>
    <rPh sb="6" eb="9">
      <t>アイラシ</t>
    </rPh>
    <rPh sb="9" eb="11">
      <t>シャカイ</t>
    </rPh>
    <rPh sb="11" eb="13">
      <t>フクシ</t>
    </rPh>
    <rPh sb="13" eb="16">
      <t>キョウギカイ</t>
    </rPh>
    <phoneticPr fontId="5"/>
  </si>
  <si>
    <t>深浦　卓二</t>
    <rPh sb="0" eb="2">
      <t>フカウラ</t>
    </rPh>
    <phoneticPr fontId="5"/>
  </si>
  <si>
    <t>899-5432</t>
    <phoneticPr fontId="5"/>
  </si>
  <si>
    <t>姶良市宮島町26番地19</t>
    <rPh sb="0" eb="3">
      <t>アイラシ</t>
    </rPh>
    <rPh sb="3" eb="5">
      <t>ミヤジマ</t>
    </rPh>
    <rPh sb="5" eb="6">
      <t>マチ</t>
    </rPh>
    <rPh sb="8" eb="10">
      <t>バンチ</t>
    </rPh>
    <phoneticPr fontId="5"/>
  </si>
  <si>
    <t>0995-65-7757</t>
    <phoneticPr fontId="5"/>
  </si>
  <si>
    <t>姶良市社協居宅・重度訪問介護事業所</t>
    <rPh sb="0" eb="2">
      <t>アイラ</t>
    </rPh>
    <rPh sb="2" eb="5">
      <t>シシャキョウ</t>
    </rPh>
    <rPh sb="5" eb="7">
      <t>キョタク</t>
    </rPh>
    <rPh sb="8" eb="10">
      <t>ジュウド</t>
    </rPh>
    <rPh sb="10" eb="12">
      <t>ホウモン</t>
    </rPh>
    <rPh sb="12" eb="14">
      <t>カイゴ</t>
    </rPh>
    <rPh sb="14" eb="17">
      <t>ジギョウショ</t>
    </rPh>
    <phoneticPr fontId="5"/>
  </si>
  <si>
    <t>姶良市加治木町本町３９３番地</t>
    <rPh sb="0" eb="3">
      <t>アイラシ</t>
    </rPh>
    <rPh sb="3" eb="7">
      <t>カジキチョウ</t>
    </rPh>
    <rPh sb="7" eb="9">
      <t>ホンマチ</t>
    </rPh>
    <rPh sb="12" eb="14">
      <t>バンチ</t>
    </rPh>
    <phoneticPr fontId="5"/>
  </si>
  <si>
    <t>セカンドプレイス株式会社</t>
  </si>
  <si>
    <t>濱田　桂太朗</t>
    <rPh sb="0" eb="2">
      <t>ハマダ</t>
    </rPh>
    <rPh sb="3" eb="4">
      <t>カツラ</t>
    </rPh>
    <rPh sb="4" eb="6">
      <t>タロウ</t>
    </rPh>
    <phoneticPr fontId="5"/>
  </si>
  <si>
    <t>899-5215</t>
  </si>
  <si>
    <t>姶良市加治木町本町１４７－１</t>
  </si>
  <si>
    <t>0995-56-7515</t>
    <phoneticPr fontId="5"/>
  </si>
  <si>
    <t>セカンドプレイス</t>
  </si>
  <si>
    <t>伊東　安男</t>
    <rPh sb="0" eb="2">
      <t>イトウ</t>
    </rPh>
    <rPh sb="3" eb="4">
      <t>ヤス</t>
    </rPh>
    <rPh sb="4" eb="5">
      <t>オ</t>
    </rPh>
    <phoneticPr fontId="5"/>
  </si>
  <si>
    <t>姶良市加治木町本町１４７番地１</t>
  </si>
  <si>
    <t>0995-73-3122</t>
    <phoneticPr fontId="5"/>
  </si>
  <si>
    <t>ＲＩＳＥ</t>
  </si>
  <si>
    <t>姶良市平松１２３０－３</t>
  </si>
  <si>
    <t>竹下　浩介</t>
    <rPh sb="0" eb="2">
      <t>タケシタ</t>
    </rPh>
    <rPh sb="3" eb="5">
      <t>コウスケ</t>
    </rPh>
    <phoneticPr fontId="5"/>
  </si>
  <si>
    <t>0995-55-9911</t>
    <phoneticPr fontId="5"/>
  </si>
  <si>
    <t>姶良市平松１２３０番地３</t>
  </si>
  <si>
    <t>特定非営利活動法人　future</t>
    <rPh sb="0" eb="5">
      <t>トクテイヒエイリ</t>
    </rPh>
    <rPh sb="5" eb="7">
      <t>カツドウ</t>
    </rPh>
    <rPh sb="7" eb="9">
      <t>ホウジン</t>
    </rPh>
    <phoneticPr fontId="5"/>
  </si>
  <si>
    <t>萩原　亜紀</t>
    <rPh sb="0" eb="2">
      <t>ハギハラ</t>
    </rPh>
    <rPh sb="3" eb="5">
      <t>アキ</t>
    </rPh>
    <phoneticPr fontId="5"/>
  </si>
  <si>
    <t>899-5656</t>
    <phoneticPr fontId="5"/>
  </si>
  <si>
    <t>姶良市西姶良１丁目21番4号</t>
    <rPh sb="0" eb="3">
      <t>アイラシ</t>
    </rPh>
    <rPh sb="3" eb="6">
      <t>ニシアイラ</t>
    </rPh>
    <rPh sb="7" eb="9">
      <t>チョウメ</t>
    </rPh>
    <rPh sb="11" eb="12">
      <t>バン</t>
    </rPh>
    <rPh sb="13" eb="14">
      <t>ゴウ</t>
    </rPh>
    <phoneticPr fontId="5"/>
  </si>
  <si>
    <t>0995-73-3115</t>
    <phoneticPr fontId="5"/>
  </si>
  <si>
    <t>地域生活支援事業カラフル</t>
  </si>
  <si>
    <t>姶良市西姶良一丁目２１番４号</t>
  </si>
  <si>
    <t>特定非営利活動法人　自立支援センター愛ら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ジリツ</t>
    </rPh>
    <rPh sb="12" eb="14">
      <t>シエン</t>
    </rPh>
    <rPh sb="18" eb="19">
      <t>アイ</t>
    </rPh>
    <phoneticPr fontId="5"/>
  </si>
  <si>
    <t>小原　康洋</t>
    <rPh sb="0" eb="2">
      <t>オバラ</t>
    </rPh>
    <rPh sb="3" eb="5">
      <t>ヤスヒロ</t>
    </rPh>
    <phoneticPr fontId="5"/>
  </si>
  <si>
    <t>899-5656</t>
  </si>
  <si>
    <t>姶良市西姶良四丁目１５番１６号</t>
    <phoneticPr fontId="5"/>
  </si>
  <si>
    <t>0995-55-1609</t>
    <phoneticPr fontId="5"/>
  </si>
  <si>
    <t>サンテリエ愛ら</t>
    <rPh sb="5" eb="6">
      <t>アイ</t>
    </rPh>
    <phoneticPr fontId="5"/>
  </si>
  <si>
    <t>姶良市蒲生町下久徳２５４７－２</t>
    <rPh sb="0" eb="3">
      <t>アイラシ</t>
    </rPh>
    <rPh sb="3" eb="6">
      <t>カモウチョウ</t>
    </rPh>
    <rPh sb="6" eb="7">
      <t>シモ</t>
    </rPh>
    <rPh sb="7" eb="9">
      <t>ヒサノリ</t>
    </rPh>
    <phoneticPr fontId="5"/>
  </si>
  <si>
    <t>はなうた株式会社</t>
    <rPh sb="4" eb="6">
      <t>カブシキ</t>
    </rPh>
    <rPh sb="6" eb="8">
      <t>カイシャ</t>
    </rPh>
    <phoneticPr fontId="5"/>
  </si>
  <si>
    <t>木場　武志</t>
    <rPh sb="0" eb="2">
      <t>コバ</t>
    </rPh>
    <rPh sb="3" eb="4">
      <t>タケシ</t>
    </rPh>
    <rPh sb="4" eb="5">
      <t>ココロザシ</t>
    </rPh>
    <phoneticPr fontId="5"/>
  </si>
  <si>
    <t>899-5655</t>
    <phoneticPr fontId="5"/>
  </si>
  <si>
    <t>姶良市船津2594番地2</t>
    <rPh sb="0" eb="3">
      <t>アイラシ</t>
    </rPh>
    <rPh sb="3" eb="5">
      <t>フナツ</t>
    </rPh>
    <rPh sb="9" eb="11">
      <t>バンチ</t>
    </rPh>
    <phoneticPr fontId="5"/>
  </si>
  <si>
    <t>0995-67-8787</t>
    <phoneticPr fontId="5"/>
  </si>
  <si>
    <t>通所支援事業所はなうたハレノヒ</t>
  </si>
  <si>
    <t>姶良市船津２５９４番地２</t>
  </si>
  <si>
    <t>はなうた株式会社</t>
  </si>
  <si>
    <t>899-5655</t>
  </si>
  <si>
    <t>通所支援事業所はなうた</t>
  </si>
  <si>
    <t>リハケアウイング株式会社</t>
    <phoneticPr fontId="5"/>
  </si>
  <si>
    <t>野田　秀明</t>
    <rPh sb="0" eb="2">
      <t>ノダ</t>
    </rPh>
    <rPh sb="3" eb="5">
      <t>ヒデアキ</t>
    </rPh>
    <phoneticPr fontId="5"/>
  </si>
  <si>
    <t>899-8606</t>
    <phoneticPr fontId="5"/>
  </si>
  <si>
    <t>曽於市末吉町深川２４５９番地４</t>
  </si>
  <si>
    <t>0986-76-6271</t>
    <phoneticPr fontId="5"/>
  </si>
  <si>
    <t>ウイングプランセンター</t>
  </si>
  <si>
    <t>姶良市東餠田１４４２‐１</t>
  </si>
  <si>
    <t>リハケアウイング株式会社</t>
  </si>
  <si>
    <t>899-8606</t>
  </si>
  <si>
    <t>曽於市末吉町深川２４５９‐４</t>
  </si>
  <si>
    <t>療育サポートハミング</t>
  </si>
  <si>
    <t>姶良市東餠田１１５０番地２８</t>
  </si>
  <si>
    <t>リハケアウイングあいら</t>
  </si>
  <si>
    <t>姶良市東餠田１４４２番地１</t>
  </si>
  <si>
    <t>リハケアネクサス株式会社</t>
  </si>
  <si>
    <t>野田　祐司</t>
    <rPh sb="0" eb="2">
      <t>ノダ</t>
    </rPh>
    <rPh sb="3" eb="5">
      <t>ユウジ</t>
    </rPh>
    <phoneticPr fontId="5"/>
  </si>
  <si>
    <t>899-5421</t>
  </si>
  <si>
    <t>姶良市東餅田１４４２番地１</t>
  </si>
  <si>
    <t>0995-551880</t>
    <phoneticPr fontId="5"/>
  </si>
  <si>
    <t>リハケアネクサスあいら</t>
  </si>
  <si>
    <t>姶良市東餅田３３６番イオンタウン姶良東街区１階</t>
  </si>
  <si>
    <t>姶良市東餠田３３６番イオンタウン姶良東街区１階</t>
  </si>
  <si>
    <t>ネクサスプランセンター</t>
  </si>
  <si>
    <t>姶良市東餠田３３６番　イオンタウン姶良東街区１階</t>
  </si>
  <si>
    <t>姶良市東餠田３３６番地　イオンタウン姶良東街区１階</t>
  </si>
  <si>
    <t>医療法人　碩済会</t>
    <phoneticPr fontId="5"/>
  </si>
  <si>
    <t>木本　恵子</t>
    <rPh sb="0" eb="2">
      <t>キモト</t>
    </rPh>
    <rPh sb="3" eb="5">
      <t>ケイコ</t>
    </rPh>
    <phoneticPr fontId="5"/>
  </si>
  <si>
    <t>899-5215</t>
    <phoneticPr fontId="5"/>
  </si>
  <si>
    <t>姶良市加治木町本町３０７番地１</t>
    <phoneticPr fontId="5"/>
  </si>
  <si>
    <t>0995-62-2594</t>
    <phoneticPr fontId="5"/>
  </si>
  <si>
    <t>のぞみの星</t>
    <rPh sb="4" eb="5">
      <t>ホシ</t>
    </rPh>
    <phoneticPr fontId="5"/>
  </si>
  <si>
    <t>姶良市加治木町木田１２４８番地１</t>
    <phoneticPr fontId="5"/>
  </si>
  <si>
    <t>姶良市加治木町本町３０７番地１</t>
  </si>
  <si>
    <t>グループホームゆうかり</t>
  </si>
  <si>
    <t>姶良市加治木町木田１２５６‐２番地</t>
    <rPh sb="0" eb="3">
      <t>アイラシ</t>
    </rPh>
    <rPh sb="3" eb="7">
      <t>カジキチョウ</t>
    </rPh>
    <rPh sb="7" eb="9">
      <t>キダ</t>
    </rPh>
    <rPh sb="15" eb="17">
      <t>バンチ</t>
    </rPh>
    <phoneticPr fontId="5"/>
  </si>
  <si>
    <t>一般社団法人　アポロ</t>
    <phoneticPr fontId="5"/>
  </si>
  <si>
    <t>松園　智子</t>
    <rPh sb="0" eb="2">
      <t>マツゾノ</t>
    </rPh>
    <rPh sb="3" eb="5">
      <t>トモコ</t>
    </rPh>
    <phoneticPr fontId="5"/>
  </si>
  <si>
    <t>姶良市加治木町木田１０８３番地２</t>
    <phoneticPr fontId="5"/>
  </si>
  <si>
    <t>0995-57-6000</t>
    <phoneticPr fontId="5"/>
  </si>
  <si>
    <t>アポロあいら事業所</t>
    <rPh sb="6" eb="9">
      <t>ジギョウショ</t>
    </rPh>
    <phoneticPr fontId="5"/>
  </si>
  <si>
    <t>アポロかじき事業所</t>
    <rPh sb="6" eb="9">
      <t>ジギョウショ</t>
    </rPh>
    <phoneticPr fontId="5"/>
  </si>
  <si>
    <t>姶良市加治木町木田５７番地１コミュニティタウン加治木１０９号</t>
    <rPh sb="0" eb="3">
      <t>アイラシ</t>
    </rPh>
    <rPh sb="3" eb="7">
      <t>カジキチョウ</t>
    </rPh>
    <rPh sb="7" eb="9">
      <t>キダ</t>
    </rPh>
    <rPh sb="11" eb="13">
      <t>バンチ</t>
    </rPh>
    <rPh sb="23" eb="26">
      <t>カジキ</t>
    </rPh>
    <rPh sb="29" eb="30">
      <t>ゴウ</t>
    </rPh>
    <phoneticPr fontId="5"/>
  </si>
  <si>
    <t>一般社団法人かごしま共育舎</t>
  </si>
  <si>
    <t>坂口　拓歩</t>
    <rPh sb="0" eb="2">
      <t>サカグチ</t>
    </rPh>
    <rPh sb="3" eb="4">
      <t>タク</t>
    </rPh>
    <rPh sb="4" eb="5">
      <t>アユム</t>
    </rPh>
    <phoneticPr fontId="5"/>
  </si>
  <si>
    <t>899-5302</t>
  </si>
  <si>
    <t>姶良市蒲生町上久徳２６５７番地</t>
  </si>
  <si>
    <t>0995-52-0030</t>
    <phoneticPr fontId="5"/>
  </si>
  <si>
    <t>かもう・子ども発達支援すくすく</t>
  </si>
  <si>
    <t>株式会社　グリーンリーフ</t>
    <phoneticPr fontId="5"/>
  </si>
  <si>
    <t>平川　力</t>
    <rPh sb="0" eb="2">
      <t>ヒラカワ</t>
    </rPh>
    <rPh sb="3" eb="4">
      <t>チカラ</t>
    </rPh>
    <phoneticPr fontId="5"/>
  </si>
  <si>
    <t>899-5412</t>
    <phoneticPr fontId="5"/>
  </si>
  <si>
    <t>姶良市三拾町２５番地４</t>
    <rPh sb="3" eb="4">
      <t>サン</t>
    </rPh>
    <rPh sb="4" eb="5">
      <t>ヒロ</t>
    </rPh>
    <rPh sb="5" eb="6">
      <t>マチ</t>
    </rPh>
    <rPh sb="8" eb="10">
      <t>バンチ</t>
    </rPh>
    <phoneticPr fontId="5"/>
  </si>
  <si>
    <t>0995-73-6211</t>
    <phoneticPr fontId="5"/>
  </si>
  <si>
    <t>ひびき訪問介護ステーション</t>
    <rPh sb="3" eb="5">
      <t>ホウモン</t>
    </rPh>
    <rPh sb="5" eb="7">
      <t>カイゴ</t>
    </rPh>
    <phoneticPr fontId="5"/>
  </si>
  <si>
    <t>姶良市三拾町２５番地４</t>
    <rPh sb="0" eb="3">
      <t>アイラシ</t>
    </rPh>
    <rPh sb="3" eb="6">
      <t>サンジッチョウ</t>
    </rPh>
    <rPh sb="8" eb="10">
      <t>バンチ</t>
    </rPh>
    <phoneticPr fontId="5"/>
  </si>
  <si>
    <t>株式会社　リハ・active</t>
    <phoneticPr fontId="5"/>
  </si>
  <si>
    <t>池袋　英樹</t>
    <rPh sb="0" eb="1">
      <t>イケ</t>
    </rPh>
    <rPh sb="1" eb="2">
      <t>フクロ</t>
    </rPh>
    <rPh sb="3" eb="5">
      <t>ヒデキ</t>
    </rPh>
    <phoneticPr fontId="5"/>
  </si>
  <si>
    <t>899-5213</t>
    <phoneticPr fontId="5"/>
  </si>
  <si>
    <t>姶良市加治木町朝日町61番地1</t>
    <rPh sb="0" eb="3">
      <t>アイラシ</t>
    </rPh>
    <rPh sb="3" eb="6">
      <t>カジキ</t>
    </rPh>
    <rPh sb="6" eb="7">
      <t>チョウ</t>
    </rPh>
    <rPh sb="7" eb="9">
      <t>アサヒ</t>
    </rPh>
    <rPh sb="9" eb="10">
      <t>マチ</t>
    </rPh>
    <rPh sb="12" eb="14">
      <t>バンチ</t>
    </rPh>
    <phoneticPr fontId="5"/>
  </si>
  <si>
    <t>0995-63-1996</t>
    <phoneticPr fontId="5"/>
  </si>
  <si>
    <t>就労・自立支援事業所　チェスト</t>
  </si>
  <si>
    <t>姶良市加治木町朝日町６１番地１</t>
    <rPh sb="0" eb="3">
      <t>アイラシ</t>
    </rPh>
    <rPh sb="3" eb="7">
      <t>カジキチョウ</t>
    </rPh>
    <rPh sb="7" eb="10">
      <t>アサヒチョウ</t>
    </rPh>
    <rPh sb="12" eb="14">
      <t>バンチ</t>
    </rPh>
    <phoneticPr fontId="5"/>
  </si>
  <si>
    <t>株式会社Ｔ＆Ｋ</t>
  </si>
  <si>
    <t>岡井　貴宏</t>
    <rPh sb="0" eb="2">
      <t>オカイ</t>
    </rPh>
    <rPh sb="3" eb="5">
      <t>タカヒロ</t>
    </rPh>
    <phoneticPr fontId="5"/>
  </si>
  <si>
    <t>899-5431</t>
    <phoneticPr fontId="5"/>
  </si>
  <si>
    <t>姶良市西餠田２０１８番地２</t>
  </si>
  <si>
    <t>090-5928-0207</t>
    <phoneticPr fontId="5"/>
  </si>
  <si>
    <t>児童発達支援事業所はなづな</t>
  </si>
  <si>
    <t>姶良市池島町３３番地２３</t>
  </si>
  <si>
    <t>株式会社サクラミチ</t>
  </si>
  <si>
    <t>166-0004</t>
  </si>
  <si>
    <t>東京都杉並区阿佐谷南三丁目１番２９号</t>
  </si>
  <si>
    <t>コペルプラス　姶良教室</t>
  </si>
  <si>
    <t>姶良市宮島町５６番地２７　ＮＣテナント２階</t>
  </si>
  <si>
    <t>株式会社ジョイントライフ</t>
  </si>
  <si>
    <t>緒方　大地</t>
    <rPh sb="0" eb="2">
      <t>オガタ</t>
    </rPh>
    <rPh sb="3" eb="5">
      <t>ダイチ</t>
    </rPh>
    <phoneticPr fontId="5"/>
  </si>
  <si>
    <t>899-5102</t>
  </si>
  <si>
    <t>霧島市隼人町真孝２６８１番地３</t>
  </si>
  <si>
    <t>0995-55-1920</t>
    <phoneticPr fontId="5"/>
  </si>
  <si>
    <t>指定共同生活援助事業所ネクステージ</t>
  </si>
  <si>
    <t>霧島市隼人町住吉５６番地</t>
  </si>
  <si>
    <t>株式会社スカイメディケアラボ</t>
  </si>
  <si>
    <t>久保田　空</t>
    <rPh sb="0" eb="3">
      <t>クボタ</t>
    </rPh>
    <rPh sb="4" eb="5">
      <t>ソラ</t>
    </rPh>
    <phoneticPr fontId="5"/>
  </si>
  <si>
    <t>895-0041</t>
  </si>
  <si>
    <t>薩摩川内市隈之城町１４７５番地９</t>
  </si>
  <si>
    <t>090-1166-9068</t>
    <phoneticPr fontId="5"/>
  </si>
  <si>
    <t>ことばの教室そらまめキッズ東餅田</t>
  </si>
  <si>
    <t>姶良市東餠田２３４６－１</t>
  </si>
  <si>
    <t>株式会社ぱずる</t>
  </si>
  <si>
    <t>中島　藍</t>
    <rPh sb="0" eb="2">
      <t>ナカシマ</t>
    </rPh>
    <rPh sb="3" eb="4">
      <t>アイ</t>
    </rPh>
    <phoneticPr fontId="5"/>
  </si>
  <si>
    <t>899-5431</t>
  </si>
  <si>
    <t>姶良市西餠田２０４４番地４４</t>
    <rPh sb="4" eb="5">
      <t>モチ</t>
    </rPh>
    <phoneticPr fontId="5"/>
  </si>
  <si>
    <t>0995-66-6900</t>
    <phoneticPr fontId="5"/>
  </si>
  <si>
    <t>通所支援事業所ぱずる</t>
  </si>
  <si>
    <t>姶良市西餠田１９４番地８</t>
  </si>
  <si>
    <t>株式会社プラスアルファ</t>
  </si>
  <si>
    <t>内田　順子</t>
    <rPh sb="0" eb="2">
      <t>ウチダ</t>
    </rPh>
    <rPh sb="3" eb="5">
      <t>ジュンコ</t>
    </rPh>
    <phoneticPr fontId="5"/>
  </si>
  <si>
    <t>姶良市東餠田３８４０番地１３</t>
  </si>
  <si>
    <t>0995-62-6220</t>
    <phoneticPr fontId="5"/>
  </si>
  <si>
    <t>ビジョンサポート　はなまる</t>
  </si>
  <si>
    <t>姶良市加治木町木田３９７９番１－１Ｆ</t>
  </si>
  <si>
    <t>株式会社ロードランナー</t>
  </si>
  <si>
    <t>清水　忍</t>
    <rPh sb="0" eb="2">
      <t>シミズ</t>
    </rPh>
    <rPh sb="3" eb="4">
      <t>シノブ</t>
    </rPh>
    <phoneticPr fontId="5"/>
  </si>
  <si>
    <t>姶良市加治木町木田１７１８番地１</t>
  </si>
  <si>
    <t>0995-73-7708</t>
    <phoneticPr fontId="5"/>
  </si>
  <si>
    <t>放課後等デイサービス　ゆうわ</t>
  </si>
  <si>
    <t>姶良市加治木町新生町４７３番</t>
  </si>
  <si>
    <t>株式会社姶済会</t>
  </si>
  <si>
    <t>鹿児島県姶良市東餠田１７６０番地ＮＦビル１０２号</t>
  </si>
  <si>
    <t>共生型訪問介護ステーションあいせい</t>
  </si>
  <si>
    <t>姶良市東餠田１７６０番地ＮＦビル１０２号</t>
  </si>
  <si>
    <t>企業組合　労協センター事業団</t>
  </si>
  <si>
    <t>田嶋　羊子</t>
    <rPh sb="0" eb="2">
      <t>タジマ</t>
    </rPh>
    <rPh sb="3" eb="4">
      <t>ヒツジ</t>
    </rPh>
    <rPh sb="4" eb="5">
      <t>コ</t>
    </rPh>
    <phoneticPr fontId="5"/>
  </si>
  <si>
    <t>170-0013</t>
  </si>
  <si>
    <t>東京都豊島区東池袋１－４４－３池袋ＩＳＰタマビル</t>
  </si>
  <si>
    <t>企業組合労協センター事業団姶良地域福祉事業所児童デイサービスおひさま</t>
  </si>
  <si>
    <t>姶良市西餠田１２５６番地</t>
  </si>
  <si>
    <t>企業組合労協センター事業団姶良地域福祉事業所第２児童デイサービスおひさま</t>
  </si>
  <si>
    <t>姶良市船津１４８８－２</t>
  </si>
  <si>
    <t>合同会社　Grow　Uｐ</t>
    <phoneticPr fontId="5"/>
  </si>
  <si>
    <t>坂元　翔太</t>
    <rPh sb="0" eb="2">
      <t>サカモト</t>
    </rPh>
    <rPh sb="3" eb="5">
      <t>ショウタ</t>
    </rPh>
    <phoneticPr fontId="5"/>
  </si>
  <si>
    <t>899-5652</t>
    <phoneticPr fontId="5"/>
  </si>
  <si>
    <t>姶良市平松4951番地11</t>
    <rPh sb="0" eb="3">
      <t>アイラシ</t>
    </rPh>
    <rPh sb="3" eb="5">
      <t>ヒラマツ</t>
    </rPh>
    <rPh sb="9" eb="11">
      <t>バンチ</t>
    </rPh>
    <phoneticPr fontId="5"/>
  </si>
  <si>
    <t>0995-55-8490</t>
    <phoneticPr fontId="5"/>
  </si>
  <si>
    <t>きらめき</t>
    <phoneticPr fontId="5"/>
  </si>
  <si>
    <t>姶良市平松４９５１番地１１</t>
    <rPh sb="0" eb="3">
      <t>アイラシ</t>
    </rPh>
    <rPh sb="3" eb="5">
      <t>ヒラマツ</t>
    </rPh>
    <rPh sb="9" eb="11">
      <t>バンチ</t>
    </rPh>
    <phoneticPr fontId="5"/>
  </si>
  <si>
    <t>合同会社　イーサポート</t>
    <phoneticPr fontId="5"/>
  </si>
  <si>
    <t>福永　勇二</t>
    <rPh sb="0" eb="2">
      <t>フクナガ</t>
    </rPh>
    <rPh sb="3" eb="5">
      <t>ユウジ</t>
    </rPh>
    <phoneticPr fontId="5"/>
  </si>
  <si>
    <t>姶良市西姶良一丁目４０番３号</t>
    <rPh sb="0" eb="2">
      <t>アイラ</t>
    </rPh>
    <rPh sb="2" eb="3">
      <t>シ</t>
    </rPh>
    <rPh sb="3" eb="4">
      <t>ニシ</t>
    </rPh>
    <rPh sb="4" eb="6">
      <t>アイラ</t>
    </rPh>
    <rPh sb="6" eb="7">
      <t>１</t>
    </rPh>
    <rPh sb="7" eb="9">
      <t>チョウメ</t>
    </rPh>
    <rPh sb="11" eb="12">
      <t>バン</t>
    </rPh>
    <rPh sb="13" eb="14">
      <t>ゴウ</t>
    </rPh>
    <phoneticPr fontId="5"/>
  </si>
  <si>
    <t>0995-50-1316</t>
    <phoneticPr fontId="5"/>
  </si>
  <si>
    <t>イーサポート</t>
    <phoneticPr fontId="5"/>
  </si>
  <si>
    <t>姶良市永池町２４番７号</t>
    <rPh sb="0" eb="3">
      <t>アイラシ</t>
    </rPh>
    <rPh sb="3" eb="6">
      <t>ナガイケマチ</t>
    </rPh>
    <rPh sb="8" eb="9">
      <t>バン</t>
    </rPh>
    <rPh sb="10" eb="11">
      <t>ゴウ</t>
    </rPh>
    <phoneticPr fontId="5"/>
  </si>
  <si>
    <t>合同会社　友愛</t>
  </si>
  <si>
    <t>宮崎　裕子</t>
    <rPh sb="0" eb="2">
      <t>ミヤザキ</t>
    </rPh>
    <rPh sb="3" eb="5">
      <t>ユウコ</t>
    </rPh>
    <phoneticPr fontId="5"/>
  </si>
  <si>
    <t>890-0013</t>
  </si>
  <si>
    <t>鹿児島市城山（１丁目）３１－１１</t>
  </si>
  <si>
    <t>多機能型放課後等デイサービス子供の家</t>
  </si>
  <si>
    <t>姶良市加治木町木田１７６４番</t>
  </si>
  <si>
    <t>合同会社Ａｒｔ</t>
  </si>
  <si>
    <t>899-5652</t>
  </si>
  <si>
    <t>姶良市平松７４６３番地２</t>
    <phoneticPr fontId="5"/>
  </si>
  <si>
    <t>障害福祉サービス　エスポワール</t>
  </si>
  <si>
    <t>姶良市平松７４６６－１サンハイツ姶良２０４号</t>
  </si>
  <si>
    <t>合同会社Ｂｅｃｏｍｉｎｇ</t>
  </si>
  <si>
    <t>福田　浩</t>
    <rPh sb="0" eb="2">
      <t>フクダ</t>
    </rPh>
    <rPh sb="3" eb="4">
      <t>ヒロシ</t>
    </rPh>
    <phoneticPr fontId="5"/>
  </si>
  <si>
    <t>899-5411</t>
  </si>
  <si>
    <t>姶良市鍋倉１６２番地</t>
  </si>
  <si>
    <t>090-3739-8515</t>
    <phoneticPr fontId="5"/>
  </si>
  <si>
    <t>こども・生活ソーシャルサポートセンター　Ｂｅｃｏｍｉｎｇ</t>
  </si>
  <si>
    <t>姶良市宮島町３１番地５</t>
  </si>
  <si>
    <t>ハーフアステップＢｅｃｏｍｉｎｇ</t>
  </si>
  <si>
    <t>姶良市西餠田３９７－３　プライムサイドＢ</t>
  </si>
  <si>
    <t>Ｂｅｃｏｍｉｎｇ相談支援</t>
  </si>
  <si>
    <t>姶良市東餠田３９７－３　プライムサイドＢ</t>
  </si>
  <si>
    <t>合同会社ＥＧ　ｃｏｒｄｉａｌ　ｃｏｍｐａｎｙ</t>
  </si>
  <si>
    <t>永山　絵梨香</t>
    <rPh sb="0" eb="2">
      <t>ナガヤマ</t>
    </rPh>
    <rPh sb="3" eb="6">
      <t>エリカ</t>
    </rPh>
    <phoneticPr fontId="5"/>
  </si>
  <si>
    <t>姶良市平松２２０８番地</t>
  </si>
  <si>
    <t>080-4807-6357</t>
    <phoneticPr fontId="5"/>
  </si>
  <si>
    <t>相談支援事業所　Ｐｒｉｓｍ</t>
  </si>
  <si>
    <t>合同会社ＴＫオフィス</t>
  </si>
  <si>
    <t>海江田　稔</t>
    <rPh sb="0" eb="3">
      <t>カイエダ</t>
    </rPh>
    <rPh sb="4" eb="5">
      <t>ミノル</t>
    </rPh>
    <phoneticPr fontId="5"/>
  </si>
  <si>
    <t>899-5231</t>
  </si>
  <si>
    <t>姶良市加治木町反土１４０２番地６</t>
  </si>
  <si>
    <t>0995-66-0140</t>
    <phoneticPr fontId="5"/>
  </si>
  <si>
    <t>はる</t>
    <phoneticPr fontId="5"/>
  </si>
  <si>
    <t>姶良市東餠田２３０７番地１３</t>
  </si>
  <si>
    <t>合同会社Ｗａｃｒｅａｔｅ</t>
  </si>
  <si>
    <t>姶良市加治木町木田５３４８番地４０７</t>
    <phoneticPr fontId="5"/>
  </si>
  <si>
    <t>愛ぽっぷ</t>
    <rPh sb="0" eb="1">
      <t>アイ</t>
    </rPh>
    <phoneticPr fontId="5"/>
  </si>
  <si>
    <t>姶良市加治木町木田５３４８番地４０７</t>
  </si>
  <si>
    <t>合同会社ｗｉｌｌ</t>
  </si>
  <si>
    <t>姶良市西餠田１３０９番地１</t>
  </si>
  <si>
    <t>就労支援事業所　初音</t>
  </si>
  <si>
    <t>合同会社のどか</t>
  </si>
  <si>
    <t>秋丸　友加</t>
    <rPh sb="0" eb="2">
      <t>アキマル</t>
    </rPh>
    <rPh sb="3" eb="4">
      <t>トモ</t>
    </rPh>
    <rPh sb="4" eb="5">
      <t>カ</t>
    </rPh>
    <phoneticPr fontId="5"/>
  </si>
  <si>
    <t>899-5651</t>
  </si>
  <si>
    <t>姶良市脇元６８８番地４</t>
  </si>
  <si>
    <t>0995-66-2778</t>
    <phoneticPr fontId="5"/>
  </si>
  <si>
    <t>グループホーム友の和</t>
  </si>
  <si>
    <t>姶良市西餠田３５４８番地１</t>
  </si>
  <si>
    <t>合同会社ピース</t>
  </si>
  <si>
    <t>豊　真理</t>
    <rPh sb="0" eb="1">
      <t>ユタカ</t>
    </rPh>
    <rPh sb="2" eb="4">
      <t>マリ</t>
    </rPh>
    <phoneticPr fontId="5"/>
  </si>
  <si>
    <t>899-5543</t>
  </si>
  <si>
    <t>姶良市下名２３０番地１</t>
  </si>
  <si>
    <t>090-1926-9615</t>
    <phoneticPr fontId="5"/>
  </si>
  <si>
    <t>通所支援事業所ピース</t>
  </si>
  <si>
    <t>姶良市鍋倉１５４８－２</t>
  </si>
  <si>
    <t>合同会社ゆとり</t>
  </si>
  <si>
    <t>姶良市脇元１９５７重富ビル２０１</t>
  </si>
  <si>
    <t>ヘルパーステーションゆとり</t>
  </si>
  <si>
    <t>合同会社寺子屋ＴＩＤＡ</t>
  </si>
  <si>
    <t>遠矢　貴子</t>
    <rPh sb="0" eb="2">
      <t>トオヤ</t>
    </rPh>
    <rPh sb="3" eb="5">
      <t>タカコ</t>
    </rPh>
    <phoneticPr fontId="5"/>
  </si>
  <si>
    <t>姶良市西餠田２２１７番地１２</t>
  </si>
  <si>
    <t>0995-73-6368</t>
    <phoneticPr fontId="5"/>
  </si>
  <si>
    <t>ぼくらのティダ．</t>
  </si>
  <si>
    <t>社会福祉法人　ともしび会</t>
    <phoneticPr fontId="5"/>
  </si>
  <si>
    <t>﨑元　哲郎</t>
    <rPh sb="0" eb="1">
      <t>サキ</t>
    </rPh>
    <rPh sb="1" eb="2">
      <t>モト</t>
    </rPh>
    <rPh sb="3" eb="5">
      <t>テツロウ</t>
    </rPh>
    <phoneticPr fontId="5"/>
  </si>
  <si>
    <t>899-5204</t>
    <phoneticPr fontId="5"/>
  </si>
  <si>
    <t>姶良市加治木町日木山２４５５番地１</t>
    <phoneticPr fontId="5"/>
  </si>
  <si>
    <t>0995-63-5677</t>
    <phoneticPr fontId="5"/>
  </si>
  <si>
    <t>障害者支援施設　喜びの里</t>
    <rPh sb="0" eb="2">
      <t>ショウガイ</t>
    </rPh>
    <rPh sb="2" eb="3">
      <t>シャ</t>
    </rPh>
    <rPh sb="3" eb="5">
      <t>シエン</t>
    </rPh>
    <rPh sb="5" eb="7">
      <t>シセツ</t>
    </rPh>
    <rPh sb="8" eb="9">
      <t>ヨロコ</t>
    </rPh>
    <rPh sb="11" eb="12">
      <t>サト</t>
    </rPh>
    <phoneticPr fontId="5"/>
  </si>
  <si>
    <t>加治木町日木山2455</t>
    <rPh sb="0" eb="4">
      <t>カジキチョウ</t>
    </rPh>
    <rPh sb="4" eb="5">
      <t>ヒ</t>
    </rPh>
    <rPh sb="5" eb="6">
      <t>キ</t>
    </rPh>
    <rPh sb="6" eb="7">
      <t>ヤマ</t>
    </rPh>
    <phoneticPr fontId="5"/>
  </si>
  <si>
    <t>社会福祉法人　ともしび会</t>
  </si>
  <si>
    <t>899-5204</t>
  </si>
  <si>
    <t>姶良市加治木町日木山２４５５番地１</t>
  </si>
  <si>
    <t>共同生活事業所じゃんぷ</t>
  </si>
  <si>
    <t>姶良市加治木町日木山２４５１－３</t>
  </si>
  <si>
    <t>社会福祉法人　ほのぼの会</t>
    <phoneticPr fontId="5"/>
  </si>
  <si>
    <t>羽月　幹男</t>
    <rPh sb="0" eb="2">
      <t>ハツキ</t>
    </rPh>
    <rPh sb="3" eb="5">
      <t>ミキオ</t>
    </rPh>
    <phoneticPr fontId="5"/>
  </si>
  <si>
    <t>899-5413</t>
    <phoneticPr fontId="5"/>
  </si>
  <si>
    <t>姶良市豊留９番地</t>
    <phoneticPr fontId="5"/>
  </si>
  <si>
    <t>0995-66-3469</t>
    <phoneticPr fontId="5"/>
  </si>
  <si>
    <t>障害福祉サービス事業所セルプあいら</t>
    <phoneticPr fontId="5"/>
  </si>
  <si>
    <t>姶良市豊留９番地</t>
    <rPh sb="0" eb="3">
      <t>アイラシ</t>
    </rPh>
    <rPh sb="3" eb="4">
      <t>ユタカ</t>
    </rPh>
    <rPh sb="4" eb="5">
      <t>リュウ</t>
    </rPh>
    <rPh sb="6" eb="8">
      <t>バンチ</t>
    </rPh>
    <phoneticPr fontId="5"/>
  </si>
  <si>
    <t>羽月　幹男</t>
    <rPh sb="0" eb="1">
      <t>ハネ</t>
    </rPh>
    <rPh sb="1" eb="2">
      <t>ツキ</t>
    </rPh>
    <rPh sb="3" eb="4">
      <t>ミキ</t>
    </rPh>
    <rPh sb="4" eb="5">
      <t>オトコ</t>
    </rPh>
    <phoneticPr fontId="5"/>
  </si>
  <si>
    <t>グループホーム　ヴィライヴ</t>
    <phoneticPr fontId="5"/>
  </si>
  <si>
    <t>姶良市三拾町字松尾９７０番地</t>
    <phoneticPr fontId="5"/>
  </si>
  <si>
    <t>グループホーム　ヴィライヴ</t>
  </si>
  <si>
    <t>姶良市三拾町字松尾９７０番地</t>
  </si>
  <si>
    <t>社会福祉法人　敬天会</t>
    <phoneticPr fontId="5"/>
  </si>
  <si>
    <t>大友　良治</t>
    <rPh sb="0" eb="2">
      <t>オオトモ</t>
    </rPh>
    <rPh sb="3" eb="5">
      <t>リョウジ</t>
    </rPh>
    <phoneticPr fontId="5"/>
  </si>
  <si>
    <t>姶良市加治木町木田１３９５番地１６</t>
    <phoneticPr fontId="5"/>
  </si>
  <si>
    <t>0995-64-3611</t>
    <phoneticPr fontId="5"/>
  </si>
  <si>
    <t>さちかぜ</t>
    <phoneticPr fontId="5"/>
  </si>
  <si>
    <t>姶良市加治木町木田１３９５番地１６</t>
    <rPh sb="0" eb="3">
      <t>アイラシ</t>
    </rPh>
    <rPh sb="3" eb="7">
      <t>カジキチョウ</t>
    </rPh>
    <rPh sb="7" eb="9">
      <t>キダ</t>
    </rPh>
    <rPh sb="13" eb="15">
      <t>バンチ</t>
    </rPh>
    <phoneticPr fontId="5"/>
  </si>
  <si>
    <t>共生型地域自立支援センター　たたえ</t>
    <phoneticPr fontId="5"/>
  </si>
  <si>
    <t>姶良市加治木町木田１３９４番地３２</t>
    <rPh sb="0" eb="3">
      <t>アイラシ</t>
    </rPh>
    <rPh sb="3" eb="7">
      <t>カジキチョウ</t>
    </rPh>
    <rPh sb="7" eb="9">
      <t>キダ</t>
    </rPh>
    <rPh sb="13" eb="15">
      <t>バンチ</t>
    </rPh>
    <phoneticPr fontId="5"/>
  </si>
  <si>
    <t>ｋａｋｅｒｕ</t>
    <phoneticPr fontId="5"/>
  </si>
  <si>
    <t>姶良市加治木町木田１３９５番地９</t>
    <rPh sb="0" eb="3">
      <t>アイラシ</t>
    </rPh>
    <rPh sb="3" eb="7">
      <t>カジキチョウ</t>
    </rPh>
    <rPh sb="7" eb="9">
      <t>キダ</t>
    </rPh>
    <rPh sb="13" eb="15">
      <t>バンチ</t>
    </rPh>
    <phoneticPr fontId="5"/>
  </si>
  <si>
    <t>hopen</t>
    <phoneticPr fontId="5"/>
  </si>
  <si>
    <t>姶良市加治木町木田１２６０番地３</t>
  </si>
  <si>
    <t>満天ハイツ</t>
    <rPh sb="0" eb="2">
      <t>マンテン</t>
    </rPh>
    <phoneticPr fontId="5"/>
  </si>
  <si>
    <t>姶良市'加治木町木田１３９５番地９</t>
    <rPh sb="0" eb="2">
      <t>アイラシ</t>
    </rPh>
    <phoneticPr fontId="5"/>
  </si>
  <si>
    <t>クリエイティブサポートくじら</t>
  </si>
  <si>
    <t>姶良市加治木町木田１３９４番地３２</t>
  </si>
  <si>
    <t>社会福祉法人　敬天会</t>
  </si>
  <si>
    <t>姶良市加治木町木田１３９５番地１６</t>
  </si>
  <si>
    <t>グループホーム晴町</t>
  </si>
  <si>
    <t>姶良市西宮島町５番２</t>
  </si>
  <si>
    <t>生活支援センターさちかぜ</t>
    <phoneticPr fontId="5"/>
  </si>
  <si>
    <t>生活支援センターさちかぜ</t>
  </si>
  <si>
    <t>姶良市加治木町木田１３９４番地３２</t>
    <phoneticPr fontId="5"/>
  </si>
  <si>
    <t>社会福祉法人　建昌福祉会</t>
    <phoneticPr fontId="5"/>
  </si>
  <si>
    <t>姶良市東餠田２６０２番地</t>
    <phoneticPr fontId="5"/>
  </si>
  <si>
    <t>訪問介護事業所さざんか園</t>
    <phoneticPr fontId="5"/>
  </si>
  <si>
    <t>姶良市船津１７００－１１</t>
    <phoneticPr fontId="5"/>
  </si>
  <si>
    <t>姶良市東餅田２６０２番地</t>
    <phoneticPr fontId="5"/>
  </si>
  <si>
    <t>障害福祉サービス事業所あじさい園</t>
    <phoneticPr fontId="5"/>
  </si>
  <si>
    <t>姶良市船津１７００番地１</t>
    <rPh sb="0" eb="3">
      <t>アイラシ</t>
    </rPh>
    <rPh sb="3" eb="5">
      <t>フナツ</t>
    </rPh>
    <rPh sb="9" eb="11">
      <t>バンチ</t>
    </rPh>
    <phoneticPr fontId="5"/>
  </si>
  <si>
    <t>姶良市東餅田2602番地</t>
    <rPh sb="0" eb="3">
      <t>アイラシ</t>
    </rPh>
    <rPh sb="3" eb="4">
      <t>ヒガシ</t>
    </rPh>
    <rPh sb="4" eb="5">
      <t>モチ</t>
    </rPh>
    <rPh sb="5" eb="6">
      <t>タ</t>
    </rPh>
    <rPh sb="10" eb="12">
      <t>バンチ</t>
    </rPh>
    <phoneticPr fontId="5"/>
  </si>
  <si>
    <t>グループホームゆうじろう</t>
  </si>
  <si>
    <t>姶良市蒲生町下久徳榎田５４３－２</t>
  </si>
  <si>
    <t>相談支援事業所あじさい</t>
  </si>
  <si>
    <t>姶良市船津１７００番地１</t>
  </si>
  <si>
    <t>社会福祉法人　建昌福祉会</t>
  </si>
  <si>
    <t>姶良市東餅田２６０２番地</t>
  </si>
  <si>
    <t>児童発達支援センター虹の家</t>
  </si>
  <si>
    <t>姶良市東餅田２６０７番地</t>
  </si>
  <si>
    <t>障害児相談支援事業所虹の家</t>
  </si>
  <si>
    <t>姶良市姶良市船津１６９７－１６－１０３号</t>
  </si>
  <si>
    <t>社会福祉法人　晶貴会</t>
    <phoneticPr fontId="5"/>
  </si>
  <si>
    <t>日高　晶子</t>
    <rPh sb="0" eb="2">
      <t>ヒダカ</t>
    </rPh>
    <rPh sb="3" eb="5">
      <t>ショウコ</t>
    </rPh>
    <phoneticPr fontId="5"/>
  </si>
  <si>
    <t>姶良市加治木町木田４７００</t>
    <phoneticPr fontId="5"/>
  </si>
  <si>
    <t>0995-62-9111</t>
    <phoneticPr fontId="5"/>
  </si>
  <si>
    <t>加治木望岳園障害者居宅介護事業所</t>
    <phoneticPr fontId="5"/>
  </si>
  <si>
    <t>社会福祉法人　美野里会</t>
    <phoneticPr fontId="5"/>
  </si>
  <si>
    <t>山之内　一秀</t>
    <rPh sb="0" eb="3">
      <t>ヤマノウチ</t>
    </rPh>
    <rPh sb="4" eb="6">
      <t>カズヒデ</t>
    </rPh>
    <phoneticPr fontId="5"/>
  </si>
  <si>
    <t>姶良市平松字新開１１８０番３</t>
    <phoneticPr fontId="5"/>
  </si>
  <si>
    <t>0995-66-3990</t>
    <phoneticPr fontId="5"/>
  </si>
  <si>
    <t>鹿児島サン・ヴィレッジ姶良</t>
    <phoneticPr fontId="5"/>
  </si>
  <si>
    <t>平松字新開1180-3</t>
    <rPh sb="0" eb="2">
      <t>ヒラマツ</t>
    </rPh>
    <rPh sb="2" eb="3">
      <t>アザ</t>
    </rPh>
    <rPh sb="3" eb="5">
      <t>シンカイ</t>
    </rPh>
    <phoneticPr fontId="5"/>
  </si>
  <si>
    <t>サン・ヴィレッジ姶良</t>
  </si>
  <si>
    <t>姶良市平松字新開１１８０番３</t>
  </si>
  <si>
    <t>姶良市平松１１８０番３</t>
  </si>
  <si>
    <t>みのりハイツ</t>
  </si>
  <si>
    <t>姶良市平松字松木田３５１番地１</t>
  </si>
  <si>
    <t>社会福祉法人　和生会</t>
    <phoneticPr fontId="5"/>
  </si>
  <si>
    <t>山下　浩一</t>
    <rPh sb="0" eb="2">
      <t>ヤマシタ</t>
    </rPh>
    <rPh sb="3" eb="5">
      <t>コウイチ</t>
    </rPh>
    <phoneticPr fontId="5"/>
  </si>
  <si>
    <t>899-5305</t>
    <phoneticPr fontId="5"/>
  </si>
  <si>
    <t>姶良市蒲生町白男３２５番地１</t>
    <phoneticPr fontId="5"/>
  </si>
  <si>
    <t>0995-52-0118</t>
    <phoneticPr fontId="5"/>
  </si>
  <si>
    <t>大楠苑</t>
    <rPh sb="0" eb="2">
      <t>オオクス</t>
    </rPh>
    <rPh sb="2" eb="3">
      <t>エン</t>
    </rPh>
    <phoneticPr fontId="5"/>
  </si>
  <si>
    <t>蒲生町325-1</t>
    <rPh sb="0" eb="3">
      <t>カモウチョウ</t>
    </rPh>
    <phoneticPr fontId="5"/>
  </si>
  <si>
    <t>社会福祉法人グリーンコープ</t>
  </si>
  <si>
    <t>木野　美恵子</t>
    <rPh sb="0" eb="2">
      <t>キノ</t>
    </rPh>
    <rPh sb="3" eb="6">
      <t>ミエコ</t>
    </rPh>
    <phoneticPr fontId="5"/>
  </si>
  <si>
    <t>812-0011</t>
  </si>
  <si>
    <t>福岡県福岡市博多区博多駅前一丁目５番１号</t>
  </si>
  <si>
    <t>0995-73-3741</t>
    <phoneticPr fontId="5"/>
  </si>
  <si>
    <t>ふくしサービスセンターはっぴい</t>
  </si>
  <si>
    <t>姶良市平松２８７８番地１</t>
  </si>
  <si>
    <t>社会福祉法人敬天会</t>
  </si>
  <si>
    <t>コミュニティケア　ぺんぎん</t>
  </si>
  <si>
    <t>姶良市西宮島町５番１</t>
  </si>
  <si>
    <t>特定非営利活動法人　愛夢里</t>
  </si>
  <si>
    <t>保　かをり</t>
    <rPh sb="0" eb="1">
      <t>タモツ</t>
    </rPh>
    <phoneticPr fontId="5"/>
  </si>
  <si>
    <t>姶良市宮島町３３番地３</t>
  </si>
  <si>
    <t>0995-55-8132</t>
    <phoneticPr fontId="5"/>
  </si>
  <si>
    <t>ゆめいろ</t>
    <phoneticPr fontId="5"/>
  </si>
  <si>
    <t>姶良市宮島町３３番地４</t>
  </si>
  <si>
    <t>特定非営利活動法人　隼人わかば会</t>
  </si>
  <si>
    <t>新村　賢二</t>
    <rPh sb="0" eb="2">
      <t>シンムラ</t>
    </rPh>
    <rPh sb="3" eb="5">
      <t>ケンジ</t>
    </rPh>
    <phoneticPr fontId="5"/>
  </si>
  <si>
    <t>899-5106</t>
  </si>
  <si>
    <t>霧島市隼人町内山田一丁目６番８－１号</t>
  </si>
  <si>
    <t>グループホームわかば</t>
  </si>
  <si>
    <t>姶良市西餠田１１９２－３番地</t>
  </si>
  <si>
    <t>特定非営利活動法人ｔａｌｉ</t>
  </si>
  <si>
    <t>川崎　徹</t>
    <rPh sb="0" eb="2">
      <t>カワサキ</t>
    </rPh>
    <rPh sb="3" eb="4">
      <t>トオル</t>
    </rPh>
    <phoneticPr fontId="5"/>
  </si>
  <si>
    <t>姶良市東餠田１７９６番地２４</t>
  </si>
  <si>
    <t>0995-73-4225</t>
    <phoneticPr fontId="5"/>
  </si>
  <si>
    <t>療育の家ひまわり</t>
  </si>
  <si>
    <t>姶良市西餠田３４１３番地２５</t>
  </si>
  <si>
    <t>特定非営利活動法人アーク・サポート</t>
    <phoneticPr fontId="5"/>
  </si>
  <si>
    <t>地福　美幸</t>
    <rPh sb="0" eb="2">
      <t>チフク</t>
    </rPh>
    <rPh sb="3" eb="5">
      <t>ミユキ</t>
    </rPh>
    <phoneticPr fontId="5"/>
  </si>
  <si>
    <t>姶良市船津９８３番地２</t>
    <rPh sb="0" eb="2">
      <t>アイラ</t>
    </rPh>
    <rPh sb="2" eb="3">
      <t>シ</t>
    </rPh>
    <rPh sb="3" eb="5">
      <t>フナツ</t>
    </rPh>
    <rPh sb="8" eb="10">
      <t>バンチ</t>
    </rPh>
    <phoneticPr fontId="5"/>
  </si>
  <si>
    <t>0995-65-1272</t>
    <phoneticPr fontId="5"/>
  </si>
  <si>
    <t>アーク・霧島</t>
    <rPh sb="4" eb="6">
      <t>キリシマ</t>
    </rPh>
    <phoneticPr fontId="5"/>
  </si>
  <si>
    <t>姶良市船津９８３番地２</t>
    <phoneticPr fontId="5"/>
  </si>
  <si>
    <t>特定非営利活動法人サポートロコペリ</t>
  </si>
  <si>
    <t>伊集院　麻子</t>
    <rPh sb="0" eb="3">
      <t>イジュウイン</t>
    </rPh>
    <rPh sb="4" eb="6">
      <t>アサコ</t>
    </rPh>
    <phoneticPr fontId="5"/>
  </si>
  <si>
    <t>姶良市加治木町木田５３４８番地１３４</t>
  </si>
  <si>
    <t>0995-73-5565</t>
    <phoneticPr fontId="5"/>
  </si>
  <si>
    <t>通所支援事業所　フレンドロコペリ</t>
  </si>
  <si>
    <t>特定非営利活動法人まぐねっと２５</t>
  </si>
  <si>
    <t>溝内　義剛</t>
    <rPh sb="0" eb="2">
      <t>ミゾウチ</t>
    </rPh>
    <rPh sb="3" eb="4">
      <t>ギ</t>
    </rPh>
    <rPh sb="4" eb="5">
      <t>ツヨシ</t>
    </rPh>
    <phoneticPr fontId="5"/>
  </si>
  <si>
    <t>890-0082</t>
  </si>
  <si>
    <t>鹿児島市紫原四丁目４番２号</t>
    <phoneticPr fontId="5"/>
  </si>
  <si>
    <t>099-210-5099</t>
    <phoneticPr fontId="5"/>
  </si>
  <si>
    <t>児童通所支援事業所あいらいん</t>
  </si>
  <si>
    <t>姶良市宮島町２７番地２</t>
  </si>
  <si>
    <t>特定非営利活動法人生活支援センター</t>
  </si>
  <si>
    <t>神田　澄子</t>
    <rPh sb="0" eb="2">
      <t>カンダ</t>
    </rPh>
    <rPh sb="3" eb="5">
      <t>スミコ</t>
    </rPh>
    <phoneticPr fontId="5"/>
  </si>
  <si>
    <t>姶良市東餠田５５４番地１</t>
  </si>
  <si>
    <t>0995-66-0166</t>
    <phoneticPr fontId="5"/>
  </si>
  <si>
    <t>訪問介護・こっこの家</t>
  </si>
  <si>
    <t>姶良市東餠田５３１番地</t>
  </si>
  <si>
    <t>特定非営利活動法人夢協働やまだ</t>
    <phoneticPr fontId="5"/>
  </si>
  <si>
    <t>有村　隆之</t>
    <rPh sb="0" eb="2">
      <t>アリムラ</t>
    </rPh>
    <rPh sb="3" eb="5">
      <t>タカユキ</t>
    </rPh>
    <phoneticPr fontId="5"/>
  </si>
  <si>
    <t>姶良市平松３１３３番地３</t>
    <phoneticPr fontId="5"/>
  </si>
  <si>
    <t>0995-67-3800</t>
    <phoneticPr fontId="5"/>
  </si>
  <si>
    <t>サンテやまだ</t>
    <phoneticPr fontId="5"/>
  </si>
  <si>
    <t>サンテやまだ</t>
  </si>
  <si>
    <t>姶良市加治木町諏訪町２７番地</t>
  </si>
  <si>
    <t>独立行政法人国立病院機構南九州病院</t>
  </si>
  <si>
    <t>久保田　伊知郎</t>
    <rPh sb="0" eb="3">
      <t>クボタ</t>
    </rPh>
    <rPh sb="4" eb="7">
      <t>イチロウ</t>
    </rPh>
    <phoneticPr fontId="5"/>
  </si>
  <si>
    <t>姶良市加治木町木田１８８２</t>
  </si>
  <si>
    <t>0995-62-2121</t>
    <phoneticPr fontId="5"/>
  </si>
  <si>
    <t>有限会社　アシスト</t>
  </si>
  <si>
    <t>原　俊弘</t>
    <rPh sb="0" eb="1">
      <t>ハラ</t>
    </rPh>
    <rPh sb="2" eb="4">
      <t>トシヒロ</t>
    </rPh>
    <phoneticPr fontId="5"/>
  </si>
  <si>
    <t>姶良市平松２００４番地１</t>
    <phoneticPr fontId="5"/>
  </si>
  <si>
    <t>0995-65-6578</t>
    <phoneticPr fontId="5"/>
  </si>
  <si>
    <t>GHアンビス</t>
    <phoneticPr fontId="5"/>
  </si>
  <si>
    <t>姶良市脇元６７番地１</t>
    <rPh sb="0" eb="3">
      <t>アイラシ</t>
    </rPh>
    <rPh sb="3" eb="4">
      <t>ワキ</t>
    </rPh>
    <rPh sb="4" eb="5">
      <t>ハジメ</t>
    </rPh>
    <rPh sb="7" eb="9">
      <t>バンチ</t>
    </rPh>
    <phoneticPr fontId="5"/>
  </si>
  <si>
    <t>姶良市平松２００４番地１</t>
  </si>
  <si>
    <t>地域生活支援事業所アシスト</t>
    <phoneticPr fontId="5"/>
  </si>
  <si>
    <t>姶良市平松６４８８番地</t>
  </si>
  <si>
    <t>有限会社　コーリング</t>
    <phoneticPr fontId="5"/>
  </si>
  <si>
    <t>原田　勝</t>
    <rPh sb="0" eb="2">
      <t>ハラダ</t>
    </rPh>
    <rPh sb="3" eb="4">
      <t>マサル</t>
    </rPh>
    <phoneticPr fontId="5"/>
  </si>
  <si>
    <t>姶良市西餠田２８３６‐１</t>
    <phoneticPr fontId="5"/>
  </si>
  <si>
    <t>0995-62-2911</t>
    <phoneticPr fontId="5"/>
  </si>
  <si>
    <t>サポートハウス颯</t>
    <phoneticPr fontId="5"/>
  </si>
  <si>
    <t>社会福祉法人松恵会</t>
  </si>
  <si>
    <t>890-0033</t>
  </si>
  <si>
    <t>鹿児島市西別府町１９２０番地</t>
  </si>
  <si>
    <t>099-282-7520</t>
  </si>
  <si>
    <t>チームヘルパーやすらぎの里</t>
  </si>
  <si>
    <t>姶良市下名２９９２番地</t>
  </si>
  <si>
    <t>件　　　数</t>
    <rPh sb="0" eb="1">
      <t>ケン</t>
    </rPh>
    <rPh sb="4" eb="5">
      <t>スウ</t>
    </rPh>
    <phoneticPr fontId="5"/>
  </si>
  <si>
    <t>事業所数</t>
    <rPh sb="0" eb="3">
      <t>ジギョウショ</t>
    </rPh>
    <rPh sb="3" eb="4">
      <t>スウ</t>
    </rPh>
    <phoneticPr fontId="5"/>
  </si>
  <si>
    <t>小計</t>
    <rPh sb="0" eb="2">
      <t>ショウケイ</t>
    </rPh>
    <phoneticPr fontId="5"/>
  </si>
  <si>
    <t>入所系</t>
    <rPh sb="0" eb="2">
      <t>ニュウショ</t>
    </rPh>
    <rPh sb="2" eb="3">
      <t>ケイ</t>
    </rPh>
    <phoneticPr fontId="5"/>
  </si>
  <si>
    <t>通所系</t>
    <rPh sb="0" eb="2">
      <t>ツウショ</t>
    </rPh>
    <rPh sb="2" eb="3">
      <t>ケイ</t>
    </rPh>
    <phoneticPr fontId="5"/>
  </si>
  <si>
    <t>訪問系</t>
    <rPh sb="0" eb="2">
      <t>ホウモン</t>
    </rPh>
    <rPh sb="2" eb="3">
      <t>ケイ</t>
    </rPh>
    <phoneticPr fontId="5"/>
  </si>
  <si>
    <t>+</t>
    <phoneticPr fontId="5"/>
  </si>
  <si>
    <t>=</t>
    <phoneticPr fontId="5"/>
  </si>
  <si>
    <t>施設種別等</t>
    <rPh sb="0" eb="2">
      <t>シセツ</t>
    </rPh>
    <rPh sb="2" eb="4">
      <t>シュベツ</t>
    </rPh>
    <rPh sb="4" eb="5">
      <t>トウ</t>
    </rPh>
    <phoneticPr fontId="24"/>
  </si>
  <si>
    <t>単価</t>
    <rPh sb="0" eb="2">
      <t>タンカ</t>
    </rPh>
    <phoneticPr fontId="24"/>
  </si>
  <si>
    <t>姶良市長　殿</t>
    <rPh sb="0" eb="4">
      <t>アイラシチョウ</t>
    </rPh>
    <rPh sb="5" eb="6">
      <t>ドノ</t>
    </rPh>
    <phoneticPr fontId="24"/>
  </si>
  <si>
    <t>（申請者）</t>
    <rPh sb="1" eb="3">
      <t>シンセイ</t>
    </rPh>
    <rPh sb="3" eb="4">
      <t>シャ</t>
    </rPh>
    <phoneticPr fontId="24"/>
  </si>
  <si>
    <t>所在地</t>
    <rPh sb="0" eb="3">
      <t>ショザイチ</t>
    </rPh>
    <phoneticPr fontId="24"/>
  </si>
  <si>
    <t>代表者職・氏名</t>
    <rPh sb="0" eb="3">
      <t>ダイヒョウシャ</t>
    </rPh>
    <rPh sb="3" eb="4">
      <t>ショク</t>
    </rPh>
    <rPh sb="5" eb="7">
      <t>シメイ</t>
    </rPh>
    <phoneticPr fontId="24"/>
  </si>
  <si>
    <t>㊞</t>
    <phoneticPr fontId="24"/>
  </si>
  <si>
    <t>担当者名</t>
    <rPh sb="0" eb="3">
      <t>タントウシャ</t>
    </rPh>
    <rPh sb="3" eb="4">
      <t>メイ</t>
    </rPh>
    <phoneticPr fontId="24"/>
  </si>
  <si>
    <t>TEL</t>
    <phoneticPr fontId="24"/>
  </si>
  <si>
    <t>法人等にあっては、主たる事務所の所在地、名称及び代表者の氏名</t>
    <rPh sb="0" eb="2">
      <t>ホウジン</t>
    </rPh>
    <rPh sb="2" eb="3">
      <t>トウ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24"/>
  </si>
  <si>
    <t>記</t>
    <rPh sb="0" eb="1">
      <t>キ</t>
    </rPh>
    <phoneticPr fontId="24"/>
  </si>
  <si>
    <t>１　法人名</t>
    <rPh sb="2" eb="4">
      <t>ホウジン</t>
    </rPh>
    <rPh sb="4" eb="5">
      <t>メイ</t>
    </rPh>
    <phoneticPr fontId="24"/>
  </si>
  <si>
    <t>No.</t>
    <phoneticPr fontId="24"/>
  </si>
  <si>
    <t>事業所番号</t>
    <rPh sb="0" eb="3">
      <t>ジギョウショ</t>
    </rPh>
    <rPh sb="3" eb="5">
      <t>バンゴウ</t>
    </rPh>
    <phoneticPr fontId="24"/>
  </si>
  <si>
    <t>事業所名</t>
    <rPh sb="0" eb="3">
      <t>ジギョウショ</t>
    </rPh>
    <rPh sb="3" eb="4">
      <t>メイ</t>
    </rPh>
    <phoneticPr fontId="24"/>
  </si>
  <si>
    <t>定員数</t>
    <rPh sb="0" eb="3">
      <t>テイインスウ</t>
    </rPh>
    <phoneticPr fontId="24"/>
  </si>
  <si>
    <t>申請額</t>
    <rPh sb="0" eb="3">
      <t>シンセイガク</t>
    </rPh>
    <phoneticPr fontId="24"/>
  </si>
  <si>
    <t>金融機関名</t>
    <rPh sb="0" eb="2">
      <t>キンユウ</t>
    </rPh>
    <rPh sb="2" eb="4">
      <t>キカン</t>
    </rPh>
    <rPh sb="4" eb="5">
      <t>メイ</t>
    </rPh>
    <phoneticPr fontId="24"/>
  </si>
  <si>
    <t>支店コード</t>
    <rPh sb="0" eb="2">
      <t>シテン</t>
    </rPh>
    <phoneticPr fontId="24"/>
  </si>
  <si>
    <t>預金種別</t>
    <rPh sb="0" eb="2">
      <t>ヨキン</t>
    </rPh>
    <rPh sb="2" eb="4">
      <t>シュベツ</t>
    </rPh>
    <phoneticPr fontId="24"/>
  </si>
  <si>
    <t>口座番号</t>
    <rPh sb="0" eb="2">
      <t>コウザ</t>
    </rPh>
    <rPh sb="2" eb="4">
      <t>バンゴウ</t>
    </rPh>
    <phoneticPr fontId="24"/>
  </si>
  <si>
    <t>フリガナ</t>
    <phoneticPr fontId="24"/>
  </si>
  <si>
    <t>口座名義人</t>
    <rPh sb="0" eb="2">
      <t>コウザ</t>
    </rPh>
    <rPh sb="2" eb="4">
      <t>メイギ</t>
    </rPh>
    <rPh sb="4" eb="5">
      <t>ニン</t>
    </rPh>
    <phoneticPr fontId="24"/>
  </si>
  <si>
    <t>内訳</t>
    <rPh sb="0" eb="2">
      <t>ウチワケ</t>
    </rPh>
    <phoneticPr fontId="24"/>
  </si>
  <si>
    <t>申請者名義（法人名義、個人名義）の口座を記載してください。</t>
    <phoneticPr fontId="3"/>
  </si>
  <si>
    <t>支店等名</t>
    <phoneticPr fontId="24"/>
  </si>
  <si>
    <t>金融機関コード</t>
    <phoneticPr fontId="24"/>
  </si>
  <si>
    <t>１.普通　２.当座</t>
    <phoneticPr fontId="3"/>
  </si>
  <si>
    <t>３　振込先</t>
    <rPh sb="2" eb="5">
      <t>フリコミサキ</t>
    </rPh>
    <phoneticPr fontId="24"/>
  </si>
  <si>
    <t>４　添付書類</t>
    <rPh sb="2" eb="4">
      <t>テンプ</t>
    </rPh>
    <rPh sb="4" eb="6">
      <t>ショルイ</t>
    </rPh>
    <phoneticPr fontId="24"/>
  </si>
  <si>
    <t>２　申請・請求金額　　　　　金　　　　　　　　　　　　　　円</t>
    <rPh sb="14" eb="15">
      <t>キン</t>
    </rPh>
    <rPh sb="29" eb="30">
      <t>エン</t>
    </rPh>
    <phoneticPr fontId="24"/>
  </si>
  <si>
    <t>　</t>
    <phoneticPr fontId="3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</si>
  <si>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</si>
  <si>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責任者名</t>
    <rPh sb="0" eb="3">
      <t>セキニンシャ</t>
    </rPh>
    <rPh sb="3" eb="4">
      <t>メイ</t>
    </rPh>
    <phoneticPr fontId="3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</si>
  <si>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4"/>
  </si>
  <si>
    <t>　※運営規程や指定申請書類は、表紙と事業所名・定員が確認できるページのみで構いません。
　※必ず最新のものをご提出ください。
  ※定員のない訪問系や居宅介護支援事業所は必要ありません。</t>
    <rPh sb="2" eb="4">
      <t>ウンエイ</t>
    </rPh>
    <rPh sb="4" eb="6">
      <t>キテイ</t>
    </rPh>
    <rPh sb="7" eb="9">
      <t>シテイ</t>
    </rPh>
    <rPh sb="9" eb="11">
      <t>シンセイ</t>
    </rPh>
    <rPh sb="11" eb="13">
      <t>ショルイ</t>
    </rPh>
    <rPh sb="15" eb="17">
      <t>ヒョウシ</t>
    </rPh>
    <rPh sb="18" eb="21">
      <t>ジギョウショ</t>
    </rPh>
    <rPh sb="21" eb="22">
      <t>メイ</t>
    </rPh>
    <rPh sb="23" eb="25">
      <t>テイイン</t>
    </rPh>
    <rPh sb="26" eb="28">
      <t>カクニン</t>
    </rPh>
    <rPh sb="37" eb="38">
      <t>カマ</t>
    </rPh>
    <rPh sb="46" eb="47">
      <t>カナラ</t>
    </rPh>
    <rPh sb="48" eb="50">
      <t>サイシン</t>
    </rPh>
    <rPh sb="55" eb="57">
      <t>テイシュツ</t>
    </rPh>
    <phoneticPr fontId="3"/>
  </si>
  <si>
    <t>　ア．　各事業所（事業）の定員が確認できるもの（運営規程、指定申請書類の写し等）</t>
    <rPh sb="4" eb="8">
      <t>カクジギョウショ</t>
    </rPh>
    <rPh sb="9" eb="11">
      <t>ジギョウ</t>
    </rPh>
    <rPh sb="13" eb="15">
      <t>テイイン</t>
    </rPh>
    <rPh sb="16" eb="18">
      <t>カクニン</t>
    </rPh>
    <rPh sb="24" eb="26">
      <t>ウンエイ</t>
    </rPh>
    <rPh sb="26" eb="28">
      <t>キテイ</t>
    </rPh>
    <rPh sb="29" eb="31">
      <t>シテイ</t>
    </rPh>
    <rPh sb="31" eb="33">
      <t>シンセイ</t>
    </rPh>
    <rPh sb="33" eb="35">
      <t>ショルイ</t>
    </rPh>
    <rPh sb="36" eb="37">
      <t>ウツ</t>
    </rPh>
    <rPh sb="38" eb="39">
      <t>トウ</t>
    </rPh>
    <phoneticPr fontId="24"/>
  </si>
  <si>
    <t>　イ．　誓約書兼同意書</t>
    <rPh sb="4" eb="7">
      <t>セイヤクショ</t>
    </rPh>
    <rPh sb="7" eb="8">
      <t>ケン</t>
    </rPh>
    <rPh sb="8" eb="11">
      <t>ドウイショ</t>
    </rPh>
    <phoneticPr fontId="24"/>
  </si>
  <si>
    <t>　ウ．　通帳の写し（振込先の口座番号等が確認できるページの写し）</t>
    <phoneticPr fontId="24"/>
  </si>
  <si>
    <t>　エ．　支援金交付申請書類チェックシート</t>
    <rPh sb="11" eb="13">
      <t>ショルイ</t>
    </rPh>
    <phoneticPr fontId="24"/>
  </si>
  <si>
    <t>姶良市物価高騰等対策福祉施設等支援金交付申請書兼請求書</t>
    <rPh sb="0" eb="3">
      <t>アイラシ</t>
    </rPh>
    <rPh sb="3" eb="5">
      <t>ブッカ</t>
    </rPh>
    <rPh sb="5" eb="7">
      <t>コウトウ</t>
    </rPh>
    <rPh sb="7" eb="8">
      <t>トウ</t>
    </rPh>
    <rPh sb="8" eb="10">
      <t>タイサク</t>
    </rPh>
    <rPh sb="10" eb="12">
      <t>フクシ</t>
    </rPh>
    <rPh sb="12" eb="14">
      <t>シセツ</t>
    </rPh>
    <rPh sb="14" eb="15">
      <t>トウ</t>
    </rPh>
    <rPh sb="15" eb="17">
      <t>シエン</t>
    </rPh>
    <rPh sb="17" eb="18">
      <t>キン</t>
    </rPh>
    <rPh sb="18" eb="20">
      <t>コウフ</t>
    </rPh>
    <rPh sb="20" eb="23">
      <t>シンセイショ</t>
    </rPh>
    <rPh sb="23" eb="24">
      <t>ケン</t>
    </rPh>
    <rPh sb="24" eb="27">
      <t>セイキュウショ</t>
    </rPh>
    <phoneticPr fontId="24"/>
  </si>
  <si>
    <t>　姶良市物価高騰等対策福祉施設等支援金の交付を受けたいので、姶良市物価高騰等対策福祉施設等支援金交付要綱第６条の規定により、関係書類を添えて、下記のとおり申請及び請求します。</t>
    <rPh sb="1" eb="4">
      <t>アイラシ</t>
    </rPh>
    <rPh sb="4" eb="6">
      <t>ブッカ</t>
    </rPh>
    <rPh sb="6" eb="8">
      <t>コウトウ</t>
    </rPh>
    <rPh sb="8" eb="9">
      <t>トウ</t>
    </rPh>
    <rPh sb="9" eb="11">
      <t>タイサク</t>
    </rPh>
    <rPh sb="11" eb="13">
      <t>フクシ</t>
    </rPh>
    <rPh sb="13" eb="15">
      <t>シセツ</t>
    </rPh>
    <rPh sb="15" eb="16">
      <t>トウ</t>
    </rPh>
    <rPh sb="16" eb="18">
      <t>シエン</t>
    </rPh>
    <rPh sb="18" eb="19">
      <t>キン</t>
    </rPh>
    <rPh sb="20" eb="22">
      <t>コウフ</t>
    </rPh>
    <rPh sb="23" eb="24">
      <t>ウ</t>
    </rPh>
    <rPh sb="48" eb="50">
      <t>コウフ</t>
    </rPh>
    <rPh sb="50" eb="52">
      <t>ヨウコウ</t>
    </rPh>
    <rPh sb="52" eb="53">
      <t>ダイ</t>
    </rPh>
    <rPh sb="54" eb="55">
      <t>ジョウ</t>
    </rPh>
    <rPh sb="56" eb="58">
      <t>キテイ</t>
    </rPh>
    <rPh sb="62" eb="64">
      <t>カンケイ</t>
    </rPh>
    <rPh sb="64" eb="66">
      <t>ショルイ</t>
    </rPh>
    <rPh sb="67" eb="68">
      <t>ソ</t>
    </rPh>
    <rPh sb="71" eb="73">
      <t>カキ</t>
    </rPh>
    <rPh sb="77" eb="79">
      <t>シンセイ</t>
    </rPh>
    <rPh sb="79" eb="80">
      <t>オヨ</t>
    </rPh>
    <rPh sb="81" eb="83">
      <t>セイキュウ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</si>
</sst>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5" fillId="0" borderId="0"/>
    <xf numFmtId="0" fontId="18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top" textRotation="255"/>
    </xf>
    <xf numFmtId="0" fontId="9" fillId="4" borderId="2" xfId="1" applyFont="1" applyFill="1" applyBorder="1" applyAlignment="1">
      <alignment horizontal="center" vertical="top" textRotation="255"/>
    </xf>
    <xf numFmtId="0" fontId="9" fillId="2" borderId="2" xfId="1" applyFont="1" applyFill="1" applyBorder="1" applyAlignment="1">
      <alignment horizontal="center" vertical="top" textRotation="255"/>
    </xf>
    <xf numFmtId="0" fontId="9" fillId="0" borderId="2" xfId="1" applyFont="1" applyBorder="1" applyAlignment="1">
      <alignment horizontal="center" vertical="top" textRotation="255" wrapText="1"/>
    </xf>
    <xf numFmtId="0" fontId="9" fillId="4" borderId="2" xfId="1" applyFont="1" applyFill="1" applyBorder="1" applyAlignment="1">
      <alignment horizontal="center" vertical="top" textRotation="255" wrapText="1"/>
    </xf>
    <xf numFmtId="0" fontId="9" fillId="3" borderId="2" xfId="1" applyFont="1" applyFill="1" applyBorder="1" applyAlignment="1">
      <alignment horizontal="center" vertical="top" textRotation="255" wrapText="1"/>
    </xf>
    <xf numFmtId="0" fontId="9" fillId="0" borderId="2" xfId="1" applyFont="1" applyBorder="1" applyAlignment="1">
      <alignment horizontal="center" vertical="top" textRotation="255"/>
    </xf>
    <xf numFmtId="0" fontId="10" fillId="0" borderId="2" xfId="1" applyFont="1" applyBorder="1">
      <alignment vertical="center"/>
    </xf>
    <xf numFmtId="0" fontId="8" fillId="0" borderId="2" xfId="1" applyFont="1" applyBorder="1">
      <alignment vertical="center"/>
    </xf>
    <xf numFmtId="0" fontId="11" fillId="0" borderId="2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12" fillId="0" borderId="2" xfId="1" applyFont="1" applyBorder="1" applyAlignment="1">
      <alignment horizontal="left" vertical="center" shrinkToFit="1"/>
    </xf>
    <xf numFmtId="0" fontId="12" fillId="0" borderId="2" xfId="1" applyFont="1" applyBorder="1" applyAlignment="1">
      <alignment vertical="center" shrinkToFit="1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>
      <alignment vertical="center"/>
    </xf>
    <xf numFmtId="176" fontId="2" fillId="0" borderId="2" xfId="1" applyNumberFormat="1" applyFont="1" applyBorder="1" applyAlignment="1">
      <alignment vertical="center" shrinkToFit="1"/>
    </xf>
    <xf numFmtId="0" fontId="1" fillId="0" borderId="2" xfId="1" applyBorder="1">
      <alignment vertical="center"/>
    </xf>
    <xf numFmtId="177" fontId="2" fillId="0" borderId="2" xfId="1" applyNumberFormat="1" applyFont="1" applyBorder="1">
      <alignment vertical="center"/>
    </xf>
    <xf numFmtId="0" fontId="2" fillId="0" borderId="5" xfId="1" applyFont="1" applyBorder="1">
      <alignment vertical="center"/>
    </xf>
    <xf numFmtId="0" fontId="16" fillId="0" borderId="2" xfId="2" applyFont="1" applyBorder="1" applyAlignment="1">
      <alignment vertical="center" shrinkToFit="1"/>
    </xf>
    <xf numFmtId="0" fontId="12" fillId="5" borderId="2" xfId="1" applyFont="1" applyFill="1" applyBorder="1" applyAlignment="1">
      <alignment vertical="center" shrinkToFit="1"/>
    </xf>
    <xf numFmtId="0" fontId="16" fillId="5" borderId="2" xfId="2" quotePrefix="1" applyFont="1" applyFill="1" applyBorder="1" applyAlignment="1">
      <alignment vertical="center" shrinkToFit="1"/>
    </xf>
    <xf numFmtId="0" fontId="13" fillId="5" borderId="2" xfId="1" applyFont="1" applyFill="1" applyBorder="1">
      <alignment vertical="center"/>
    </xf>
    <xf numFmtId="0" fontId="13" fillId="5" borderId="2" xfId="1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left" vertical="center" shrinkToFit="1"/>
    </xf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16" fillId="0" borderId="2" xfId="2" quotePrefix="1" applyFont="1" applyBorder="1" applyAlignment="1">
      <alignment vertical="center" shrinkToFit="1"/>
    </xf>
    <xf numFmtId="0" fontId="12" fillId="0" borderId="2" xfId="2" quotePrefix="1" applyFont="1" applyBorder="1" applyAlignment="1">
      <alignment vertical="center" shrinkToFit="1"/>
    </xf>
    <xf numFmtId="0" fontId="10" fillId="3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top" textRotation="255"/>
    </xf>
    <xf numFmtId="0" fontId="13" fillId="0" borderId="2" xfId="1" applyFont="1" applyBorder="1" applyAlignment="1">
      <alignment horizontal="center" vertical="top" textRotation="255" wrapText="1"/>
    </xf>
    <xf numFmtId="0" fontId="16" fillId="0" borderId="2" xfId="3" applyFont="1" applyBorder="1" applyAlignment="1">
      <alignment vertical="center" shrinkToFit="1"/>
    </xf>
    <xf numFmtId="0" fontId="16" fillId="0" borderId="2" xfId="1" applyFont="1" applyBorder="1" applyAlignment="1">
      <alignment vertical="center" shrinkToFit="1"/>
    </xf>
    <xf numFmtId="0" fontId="2" fillId="0" borderId="5" xfId="1" applyFont="1" applyBorder="1" applyAlignment="1">
      <alignment vertical="center" wrapText="1"/>
    </xf>
    <xf numFmtId="0" fontId="16" fillId="0" borderId="2" xfId="3" quotePrefix="1" applyFont="1" applyBorder="1" applyAlignment="1" applyProtection="1">
      <alignment vertical="center" shrinkToFit="1"/>
      <protection locked="0"/>
    </xf>
    <xf numFmtId="0" fontId="14" fillId="0" borderId="2" xfId="1" applyFont="1" applyBorder="1">
      <alignment vertical="center"/>
    </xf>
    <xf numFmtId="0" fontId="14" fillId="6" borderId="2" xfId="1" applyFont="1" applyFill="1" applyBorder="1" applyAlignment="1">
      <alignment horizontal="center" vertical="center"/>
    </xf>
    <xf numFmtId="0" fontId="16" fillId="0" borderId="2" xfId="3" applyFont="1" applyBorder="1" applyAlignment="1" applyProtection="1">
      <alignment vertical="center" shrinkToFit="1"/>
      <protection locked="0"/>
    </xf>
    <xf numFmtId="176" fontId="2" fillId="2" borderId="2" xfId="1" applyNumberFormat="1" applyFont="1" applyFill="1" applyBorder="1" applyAlignment="1">
      <alignment vertical="center" shrinkToFit="1"/>
    </xf>
    <xf numFmtId="0" fontId="1" fillId="0" borderId="2" xfId="1" applyBorder="1" applyAlignment="1">
      <alignment horizontal="center" vertical="center"/>
    </xf>
    <xf numFmtId="0" fontId="7" fillId="0" borderId="2" xfId="1" applyFont="1" applyBorder="1" applyAlignment="1">
      <alignment horizontal="left" vertical="center" shrinkToFit="1"/>
    </xf>
    <xf numFmtId="0" fontId="6" fillId="0" borderId="2" xfId="1" applyFont="1" applyBorder="1" applyAlignment="1">
      <alignment vertical="center" shrinkToFit="1"/>
    </xf>
    <xf numFmtId="0" fontId="11" fillId="0" borderId="2" xfId="1" applyFont="1" applyBorder="1">
      <alignment vertical="center"/>
    </xf>
    <xf numFmtId="0" fontId="13" fillId="3" borderId="2" xfId="1" applyFont="1" applyFill="1" applyBorder="1" applyAlignment="1">
      <alignment horizontal="center" vertical="center"/>
    </xf>
    <xf numFmtId="0" fontId="12" fillId="0" borderId="2" xfId="2" applyFont="1" applyBorder="1" applyAlignment="1">
      <alignment vertical="center" shrinkToFit="1"/>
    </xf>
    <xf numFmtId="0" fontId="11" fillId="0" borderId="2" xfId="1" quotePrefix="1" applyFont="1" applyBorder="1">
      <alignment vertical="center"/>
    </xf>
    <xf numFmtId="0" fontId="6" fillId="0" borderId="8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12" fillId="0" borderId="7" xfId="1" applyFont="1" applyBorder="1" applyAlignment="1">
      <alignment horizontal="left" vertical="center" shrinkToFit="1"/>
    </xf>
    <xf numFmtId="0" fontId="16" fillId="0" borderId="7" xfId="2" quotePrefix="1" applyFont="1" applyBorder="1" applyAlignment="1">
      <alignment vertical="center" shrinkToFit="1"/>
    </xf>
    <xf numFmtId="0" fontId="14" fillId="0" borderId="7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vertical="center" shrinkToFit="1"/>
    </xf>
    <xf numFmtId="0" fontId="2" fillId="0" borderId="7" xfId="1" applyFont="1" applyBorder="1">
      <alignment vertical="center"/>
    </xf>
    <xf numFmtId="177" fontId="2" fillId="0" borderId="7" xfId="1" applyNumberFormat="1" applyFont="1" applyBorder="1">
      <alignment vertical="center"/>
    </xf>
    <xf numFmtId="0" fontId="7" fillId="0" borderId="7" xfId="1" applyFont="1" applyBorder="1" applyAlignment="1">
      <alignment horizontal="left" vertical="center" shrinkToFit="1"/>
    </xf>
    <xf numFmtId="0" fontId="6" fillId="0" borderId="7" xfId="1" applyFont="1" applyBorder="1" applyAlignment="1">
      <alignment vertical="center" shrinkToFit="1"/>
    </xf>
    <xf numFmtId="0" fontId="8" fillId="0" borderId="7" xfId="1" applyFont="1" applyBorder="1">
      <alignment vertical="center"/>
    </xf>
    <xf numFmtId="0" fontId="2" fillId="0" borderId="7" xfId="1" applyFont="1" applyBorder="1" applyAlignment="1">
      <alignment horizontal="right" vertical="center"/>
    </xf>
    <xf numFmtId="0" fontId="6" fillId="0" borderId="2" xfId="1" applyFont="1" applyBorder="1" applyAlignment="1">
      <alignment vertical="center" wrapText="1"/>
    </xf>
    <xf numFmtId="0" fontId="2" fillId="7" borderId="2" xfId="1" applyFont="1" applyFill="1" applyBorder="1">
      <alignment vertical="center"/>
    </xf>
    <xf numFmtId="0" fontId="2" fillId="8" borderId="2" xfId="1" applyFont="1" applyFill="1" applyBorder="1">
      <alignment vertical="center"/>
    </xf>
    <xf numFmtId="0" fontId="2" fillId="2" borderId="2" xfId="1" applyFont="1" applyFill="1" applyBorder="1">
      <alignment vertical="center"/>
    </xf>
    <xf numFmtId="178" fontId="2" fillId="0" borderId="2" xfId="1" applyNumberFormat="1" applyFont="1" applyBorder="1" applyAlignment="1">
      <alignment horizontal="right" vertical="center"/>
    </xf>
    <xf numFmtId="178" fontId="2" fillId="0" borderId="2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 shrinkToFit="1"/>
    </xf>
    <xf numFmtId="0" fontId="2" fillId="0" borderId="10" xfId="1" applyFont="1" applyBorder="1">
      <alignment vertical="center"/>
    </xf>
    <xf numFmtId="178" fontId="2" fillId="0" borderId="10" xfId="1" applyNumberFormat="1" applyFont="1" applyBorder="1" applyAlignment="1">
      <alignment horizontal="right" vertical="center"/>
    </xf>
    <xf numFmtId="178" fontId="2" fillId="0" borderId="10" xfId="1" applyNumberFormat="1" applyFont="1" applyBorder="1">
      <alignment vertical="center"/>
    </xf>
    <xf numFmtId="0" fontId="2" fillId="0" borderId="0" xfId="1" applyFont="1" applyAlignment="1">
      <alignment horizontal="left" vertical="center"/>
    </xf>
    <xf numFmtId="0" fontId="23" fillId="0" borderId="0" xfId="1" applyFont="1">
      <alignment vertical="center"/>
    </xf>
    <xf numFmtId="0" fontId="23" fillId="0" borderId="2" xfId="1" applyFont="1" applyBorder="1" applyAlignment="1">
      <alignment horizontal="center" vertical="center"/>
    </xf>
    <xf numFmtId="0" fontId="23" fillId="0" borderId="0" xfId="1" applyFont="1" applyAlignment="1">
      <alignment horizontal="right" vertical="center"/>
    </xf>
    <xf numFmtId="0" fontId="25" fillId="0" borderId="0" xfId="1" applyFont="1" applyAlignment="1">
      <alignment horizontal="right" vertical="center"/>
    </xf>
    <xf numFmtId="0" fontId="25" fillId="0" borderId="0" xfId="1" applyFont="1" applyAlignment="1">
      <alignment vertical="center" wrapText="1"/>
    </xf>
    <xf numFmtId="0" fontId="23" fillId="0" borderId="2" xfId="1" applyFont="1" applyBorder="1">
      <alignment vertical="center"/>
    </xf>
    <xf numFmtId="0" fontId="23" fillId="0" borderId="2" xfId="1" applyFont="1" applyBorder="1" applyAlignment="1">
      <alignment horizontal="center" vertical="center" shrinkToFit="1"/>
    </xf>
    <xf numFmtId="178" fontId="23" fillId="0" borderId="2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top" textRotation="255"/>
    </xf>
    <xf numFmtId="0" fontId="23" fillId="0" borderId="0" xfId="1" applyFont="1">
      <alignment vertical="center"/>
    </xf>
    <xf numFmtId="0" fontId="23" fillId="0" borderId="2" xfId="1" applyFont="1" applyBorder="1" applyAlignment="1">
      <alignment vertical="center" shrinkToFit="1"/>
    </xf>
    <xf numFmtId="0" fontId="23" fillId="0" borderId="0" xfId="1" applyFont="1">
      <alignment vertical="center"/>
    </xf>
    <xf numFmtId="0" fontId="23" fillId="0" borderId="0" xfId="1" applyFont="1">
      <alignment vertical="center"/>
    </xf>
    <xf numFmtId="0" fontId="26" fillId="0" borderId="0" xfId="1" applyFont="1">
      <alignment vertical="center"/>
    </xf>
    <xf numFmtId="0" fontId="2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wrapText="1" shrinkToFit="1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7" borderId="1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8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3" fillId="0" borderId="2" xfId="1" applyFont="1" applyBorder="1">
      <alignment vertical="center"/>
    </xf>
    <xf numFmtId="0" fontId="23" fillId="0" borderId="0" xfId="1" applyFont="1" applyAlignment="1">
      <alignment horizontal="distributed" vertical="center"/>
    </xf>
    <xf numFmtId="58" fontId="23" fillId="0" borderId="0" xfId="1" applyNumberFormat="1" applyFont="1" applyAlignment="1">
      <alignment horizontal="distributed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/>
    </xf>
  </cellXfs>
  <cellStyles count="4">
    <cellStyle name="標準" xfId="0" builtinId="0"/>
    <cellStyle name="標準 2" xfId="1"/>
    <cellStyle name="標準 2 2" xfId="3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AU121"/>
  <sheetViews>
    <sheetView view="pageBreakPreview" zoomScale="70" zoomScaleNormal="85" zoomScaleSheetLayoutView="70" workbookViewId="0">
      <selection activeCell="A4" sqref="A4"/>
    </sheetView>
  </sheetViews>
  <sheetFormatPr defaultRowHeight="19.5"/>
  <cols>
    <col min="1" max="1" width="44.625" style="1" customWidth="1"/>
    <col min="2" max="2" width="16" style="1" customWidth="1"/>
    <col min="3" max="3" width="14.625" style="2" customWidth="1"/>
    <col min="4" max="4" width="36.875" style="1" customWidth="1"/>
    <col min="5" max="5" width="17.125" style="1" customWidth="1"/>
    <col min="6" max="6" width="4.25" style="81" customWidth="1"/>
    <col min="7" max="7" width="39" style="82" customWidth="1"/>
    <col min="8" max="8" width="35.875" style="83" customWidth="1"/>
    <col min="9" max="38" width="4.5" style="1" customWidth="1"/>
    <col min="39" max="39" width="18.375" style="1" customWidth="1"/>
    <col min="40" max="40" width="24.125" style="87" customWidth="1"/>
    <col min="41" max="45" width="24.125" style="1" customWidth="1"/>
    <col min="46" max="46" width="25.625" style="1" customWidth="1"/>
    <col min="47" max="16384" width="9" style="1"/>
  </cols>
  <sheetData>
    <row r="1" spans="1:47" ht="31.5" customHeight="1">
      <c r="F1" s="103" t="s">
        <v>0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</row>
    <row r="2" spans="1:47" ht="41.25" customHeight="1">
      <c r="E2" s="1" t="s">
        <v>1</v>
      </c>
      <c r="F2" s="3"/>
      <c r="G2" s="4" t="s">
        <v>2</v>
      </c>
      <c r="H2" s="5"/>
      <c r="I2" s="104" t="s">
        <v>3</v>
      </c>
      <c r="J2" s="104"/>
      <c r="K2" s="104"/>
      <c r="L2" s="104"/>
      <c r="M2" s="104"/>
      <c r="N2" s="104"/>
      <c r="O2" s="104"/>
      <c r="P2" s="104"/>
      <c r="Q2" s="104"/>
      <c r="R2" s="104" t="s">
        <v>4</v>
      </c>
      <c r="S2" s="104"/>
      <c r="T2" s="104"/>
      <c r="U2" s="104"/>
      <c r="V2" s="104"/>
      <c r="W2" s="104"/>
      <c r="X2" s="104"/>
      <c r="Y2" s="105" t="s">
        <v>5</v>
      </c>
      <c r="Z2" s="105"/>
      <c r="AA2" s="105" t="s">
        <v>6</v>
      </c>
      <c r="AB2" s="105"/>
      <c r="AC2" s="104" t="s">
        <v>7</v>
      </c>
      <c r="AD2" s="104"/>
      <c r="AE2" s="104"/>
      <c r="AF2" s="104"/>
      <c r="AG2" s="104" t="s">
        <v>8</v>
      </c>
      <c r="AH2" s="104"/>
      <c r="AI2" s="104"/>
      <c r="AJ2" s="104"/>
      <c r="AK2" s="104"/>
      <c r="AL2" s="104"/>
      <c r="AM2" s="106" t="s">
        <v>9</v>
      </c>
      <c r="AN2" s="108" t="s">
        <v>10</v>
      </c>
      <c r="AO2" s="108" t="s">
        <v>11</v>
      </c>
      <c r="AP2" s="109" t="s">
        <v>12</v>
      </c>
      <c r="AQ2" s="109" t="s">
        <v>13</v>
      </c>
      <c r="AR2" s="110" t="s">
        <v>8</v>
      </c>
      <c r="AS2" s="110" t="s">
        <v>14</v>
      </c>
      <c r="AT2" s="106" t="s">
        <v>15</v>
      </c>
      <c r="AU2" s="102" t="s">
        <v>16</v>
      </c>
    </row>
    <row r="3" spans="1:47" ht="99" customHeight="1">
      <c r="A3" s="6" t="s">
        <v>17</v>
      </c>
      <c r="B3" s="6" t="s">
        <v>18</v>
      </c>
      <c r="C3" s="6" t="s">
        <v>19</v>
      </c>
      <c r="D3" s="6" t="s">
        <v>20</v>
      </c>
      <c r="E3" s="7" t="s">
        <v>21</v>
      </c>
      <c r="F3" s="3"/>
      <c r="G3" s="8" t="s">
        <v>22</v>
      </c>
      <c r="H3" s="9" t="s">
        <v>23</v>
      </c>
      <c r="I3" s="10" t="s">
        <v>24</v>
      </c>
      <c r="J3" s="10" t="s">
        <v>25</v>
      </c>
      <c r="K3" s="10" t="s">
        <v>26</v>
      </c>
      <c r="L3" s="10" t="s">
        <v>27</v>
      </c>
      <c r="M3" s="11" t="s">
        <v>28</v>
      </c>
      <c r="N3" s="11" t="s">
        <v>29</v>
      </c>
      <c r="O3" s="11" t="s">
        <v>30</v>
      </c>
      <c r="P3" s="12" t="s">
        <v>31</v>
      </c>
      <c r="Q3" s="13" t="s">
        <v>32</v>
      </c>
      <c r="R3" s="14" t="s">
        <v>33</v>
      </c>
      <c r="S3" s="14" t="s">
        <v>34</v>
      </c>
      <c r="T3" s="14" t="s">
        <v>35</v>
      </c>
      <c r="U3" s="11" t="s">
        <v>36</v>
      </c>
      <c r="V3" s="14" t="s">
        <v>37</v>
      </c>
      <c r="W3" s="14" t="s">
        <v>38</v>
      </c>
      <c r="X3" s="12" t="s">
        <v>39</v>
      </c>
      <c r="Y3" s="15" t="s">
        <v>40</v>
      </c>
      <c r="Z3" s="10" t="s">
        <v>41</v>
      </c>
      <c r="AA3" s="15" t="s">
        <v>42</v>
      </c>
      <c r="AB3" s="15" t="s">
        <v>43</v>
      </c>
      <c r="AC3" s="14" t="s">
        <v>44</v>
      </c>
      <c r="AD3" s="14" t="s">
        <v>45</v>
      </c>
      <c r="AE3" s="13" t="s">
        <v>46</v>
      </c>
      <c r="AF3" s="13" t="s">
        <v>47</v>
      </c>
      <c r="AG3" s="16" t="s">
        <v>48</v>
      </c>
      <c r="AH3" s="13" t="s">
        <v>49</v>
      </c>
      <c r="AI3" s="16" t="s">
        <v>50</v>
      </c>
      <c r="AJ3" s="16" t="s">
        <v>51</v>
      </c>
      <c r="AK3" s="16" t="s">
        <v>52</v>
      </c>
      <c r="AL3" s="16" t="s">
        <v>53</v>
      </c>
      <c r="AM3" s="107"/>
      <c r="AN3" s="108"/>
      <c r="AO3" s="108"/>
      <c r="AP3" s="108"/>
      <c r="AQ3" s="108"/>
      <c r="AR3" s="111"/>
      <c r="AS3" s="111"/>
      <c r="AT3" s="107"/>
      <c r="AU3" s="102"/>
    </row>
    <row r="4" spans="1:47" ht="25.5" customHeight="1">
      <c r="A4" s="17" t="s">
        <v>54</v>
      </c>
      <c r="B4" s="18" t="s">
        <v>55</v>
      </c>
      <c r="C4" s="19" t="s">
        <v>56</v>
      </c>
      <c r="D4" s="17" t="s">
        <v>57</v>
      </c>
      <c r="E4" s="20" t="s">
        <v>58</v>
      </c>
      <c r="F4" s="3">
        <v>74</v>
      </c>
      <c r="G4" s="21" t="s">
        <v>59</v>
      </c>
      <c r="H4" s="22" t="s">
        <v>60</v>
      </c>
      <c r="I4" s="23"/>
      <c r="J4" s="23"/>
      <c r="K4" s="18"/>
      <c r="L4" s="18"/>
      <c r="M4" s="18"/>
      <c r="N4" s="18"/>
      <c r="O4" s="23"/>
      <c r="P4" s="18"/>
      <c r="Q4" s="18"/>
      <c r="R4" s="18"/>
      <c r="S4" s="18"/>
      <c r="T4" s="18"/>
      <c r="U4" s="18"/>
      <c r="V4" s="18"/>
      <c r="W4" s="24">
        <v>20</v>
      </c>
      <c r="X4" s="23"/>
      <c r="Y4" s="18"/>
      <c r="Z4" s="18"/>
      <c r="AA4" s="23"/>
      <c r="AB4" s="23"/>
      <c r="AC4" s="23"/>
      <c r="AD4" s="25"/>
      <c r="AE4" s="18"/>
      <c r="AF4" s="18"/>
      <c r="AG4" s="18"/>
      <c r="AH4" s="18"/>
      <c r="AI4" s="18"/>
      <c r="AJ4" s="18"/>
      <c r="AK4" s="18"/>
      <c r="AL4" s="18"/>
      <c r="AM4" s="26">
        <v>4614500470</v>
      </c>
      <c r="AN4" s="27">
        <f>SUM(P4,X4)</f>
        <v>0</v>
      </c>
      <c r="AO4" s="20">
        <f>SUM(R4:W4,AC4:AD4,M4,O4,N4)</f>
        <v>20</v>
      </c>
      <c r="AP4" s="20"/>
      <c r="AQ4" s="20">
        <f>COUNTA(I4:L4,Y4:AB4)</f>
        <v>0</v>
      </c>
      <c r="AR4" s="20"/>
      <c r="AS4" s="28">
        <f>(AN4*13000)+(AO4*8000)+(AP4*81000)+AR4</f>
        <v>160000</v>
      </c>
      <c r="AT4" s="28">
        <f>(AN4*13000)+(AO4*8000)+(AQ4*81000)+AR4</f>
        <v>160000</v>
      </c>
    </row>
    <row r="5" spans="1:47" ht="25.5" customHeight="1">
      <c r="A5" s="17" t="s">
        <v>54</v>
      </c>
      <c r="B5" s="18" t="s">
        <v>55</v>
      </c>
      <c r="C5" s="19" t="s">
        <v>56</v>
      </c>
      <c r="D5" s="17" t="s">
        <v>57</v>
      </c>
      <c r="E5" s="29" t="s">
        <v>61</v>
      </c>
      <c r="F5" s="3">
        <v>75</v>
      </c>
      <c r="G5" s="21" t="s">
        <v>62</v>
      </c>
      <c r="H5" s="22" t="s">
        <v>63</v>
      </c>
      <c r="I5" s="23"/>
      <c r="J5" s="23"/>
      <c r="K5" s="18"/>
      <c r="L5" s="18"/>
      <c r="M5" s="18"/>
      <c r="N5" s="18"/>
      <c r="O5" s="23"/>
      <c r="P5" s="18"/>
      <c r="Q5" s="18"/>
      <c r="R5" s="18"/>
      <c r="S5" s="18"/>
      <c r="T5" s="18"/>
      <c r="U5" s="18"/>
      <c r="V5" s="18"/>
      <c r="W5" s="24">
        <v>20</v>
      </c>
      <c r="X5" s="23"/>
      <c r="Y5" s="18"/>
      <c r="Z5" s="18"/>
      <c r="AA5" s="23"/>
      <c r="AB5" s="23"/>
      <c r="AC5" s="23"/>
      <c r="AD5" s="25"/>
      <c r="AE5" s="18"/>
      <c r="AF5" s="18"/>
      <c r="AG5" s="18"/>
      <c r="AH5" s="18"/>
      <c r="AI5" s="18"/>
      <c r="AJ5" s="18"/>
      <c r="AK5" s="18"/>
      <c r="AL5" s="18"/>
      <c r="AM5" s="26">
        <v>4614500496</v>
      </c>
      <c r="AN5" s="27">
        <f>SUM(P5,X5)</f>
        <v>0</v>
      </c>
      <c r="AO5" s="20">
        <f>SUM(R5:W5,AC5:AD5,M5,O5,N5)</f>
        <v>20</v>
      </c>
      <c r="AP5" s="20"/>
      <c r="AQ5" s="20">
        <f>COUNTA(I5:L5,Y5:AB5)</f>
        <v>0</v>
      </c>
      <c r="AR5" s="20"/>
      <c r="AS5" s="28">
        <f>(AN5*13000)+(AO5*8000)+(AP5*81000)+AR5</f>
        <v>160000</v>
      </c>
      <c r="AT5" s="28">
        <f>(AN5*13000)+(AO5*8000)+(AQ5*81000)+AR5</f>
        <v>160000</v>
      </c>
    </row>
    <row r="6" spans="1:47" ht="25.5" customHeight="1">
      <c r="A6" s="17" t="s">
        <v>64</v>
      </c>
      <c r="B6" s="18" t="s">
        <v>65</v>
      </c>
      <c r="C6" s="19" t="s">
        <v>66</v>
      </c>
      <c r="D6" s="17" t="s">
        <v>67</v>
      </c>
      <c r="E6" s="29"/>
      <c r="F6" s="3">
        <v>46</v>
      </c>
      <c r="G6" s="21" t="s">
        <v>68</v>
      </c>
      <c r="H6" s="30" t="s">
        <v>69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>
        <v>20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6">
        <v>4614500280</v>
      </c>
      <c r="AN6" s="27">
        <f>SUM(P6,X6)</f>
        <v>0</v>
      </c>
      <c r="AO6" s="20">
        <f>SUM(R6:W6,AC6:AD6,M6,O6,N6)</f>
        <v>20</v>
      </c>
      <c r="AP6" s="20"/>
      <c r="AQ6" s="20">
        <f>COUNTA(I6:L6,Y6:AB6)</f>
        <v>0</v>
      </c>
      <c r="AR6" s="20"/>
      <c r="AS6" s="28">
        <f>(AN6*13000)+(AO6*8000)+(AP6*81000)+AR6</f>
        <v>160000</v>
      </c>
      <c r="AT6" s="28">
        <f>(AN6*13000)+(AO6*8000)+(AQ6*81000)+AR6</f>
        <v>160000</v>
      </c>
    </row>
    <row r="7" spans="1:47" ht="25.5" customHeight="1">
      <c r="A7" s="17" t="s">
        <v>70</v>
      </c>
      <c r="B7" s="18" t="s">
        <v>71</v>
      </c>
      <c r="C7" s="19" t="s">
        <v>72</v>
      </c>
      <c r="D7" s="17" t="s">
        <v>73</v>
      </c>
      <c r="E7" s="29" t="s">
        <v>74</v>
      </c>
      <c r="F7" s="3">
        <v>54</v>
      </c>
      <c r="G7" s="31" t="s">
        <v>75</v>
      </c>
      <c r="H7" s="32" t="s">
        <v>76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3"/>
      <c r="Y7" s="34"/>
      <c r="Z7" s="34"/>
      <c r="AA7" s="35" t="s">
        <v>77</v>
      </c>
      <c r="AB7" s="34"/>
      <c r="AC7" s="34"/>
      <c r="AD7" s="34"/>
      <c r="AE7" s="33"/>
      <c r="AF7" s="33"/>
      <c r="AG7" s="34" t="s">
        <v>78</v>
      </c>
      <c r="AH7" s="33"/>
      <c r="AI7" s="33"/>
      <c r="AJ7" s="33"/>
      <c r="AK7" s="33"/>
      <c r="AL7" s="33"/>
      <c r="AM7" s="26">
        <v>4634500328</v>
      </c>
      <c r="AN7" s="27">
        <f>SUM(P7,X7)</f>
        <v>0</v>
      </c>
      <c r="AO7" s="20">
        <f>SUM(R7:W7,AC7:AD7,M7,O7,N7)</f>
        <v>0</v>
      </c>
      <c r="AP7" s="20">
        <v>1</v>
      </c>
      <c r="AQ7" s="20">
        <f>COUNTA(I7:L7,Y7:AB7)</f>
        <v>1</v>
      </c>
      <c r="AR7" s="20">
        <v>81000</v>
      </c>
      <c r="AS7" s="28">
        <f>(AN7*13000)+(AO7*8000)+(AP7*81000)+AR7</f>
        <v>162000</v>
      </c>
      <c r="AT7" s="28">
        <f>(AN7*13000)+(AO7*8000)+(AQ7*81000)+AR7</f>
        <v>162000</v>
      </c>
    </row>
    <row r="8" spans="1:47" ht="25.5" customHeight="1">
      <c r="A8" s="17" t="s">
        <v>70</v>
      </c>
      <c r="B8" s="18" t="s">
        <v>71</v>
      </c>
      <c r="C8" s="19" t="s">
        <v>72</v>
      </c>
      <c r="D8" s="17" t="s">
        <v>73</v>
      </c>
      <c r="E8" s="29"/>
      <c r="F8" s="3"/>
      <c r="G8" s="31" t="s">
        <v>75</v>
      </c>
      <c r="H8" s="32" t="s">
        <v>76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4"/>
      <c r="X8" s="33"/>
      <c r="Y8" s="34"/>
      <c r="Z8" s="34"/>
      <c r="AA8" s="34"/>
      <c r="AB8" s="35" t="s">
        <v>77</v>
      </c>
      <c r="AC8" s="34"/>
      <c r="AD8" s="34"/>
      <c r="AE8" s="33"/>
      <c r="AF8" s="33"/>
      <c r="AG8" s="34"/>
      <c r="AH8" s="33"/>
      <c r="AI8" s="33"/>
      <c r="AJ8" s="33"/>
      <c r="AK8" s="33"/>
      <c r="AL8" s="33"/>
      <c r="AM8" s="26">
        <v>4670004581</v>
      </c>
      <c r="AN8" s="27">
        <f>SUM(P8,X8)</f>
        <v>0</v>
      </c>
      <c r="AO8" s="20">
        <f>SUM(R8:W8,AC8:AD8,M8,O8,N8)</f>
        <v>0</v>
      </c>
      <c r="AP8" s="20">
        <v>2</v>
      </c>
      <c r="AQ8" s="20">
        <f>COUNTA(I8:L8,Y8:AB8)</f>
        <v>1</v>
      </c>
      <c r="AR8" s="20"/>
      <c r="AS8" s="28"/>
      <c r="AT8" s="28">
        <f>(AN8*13000)+(AO8*8000)+(AQ8*81000)+AR8</f>
        <v>81000</v>
      </c>
    </row>
    <row r="9" spans="1:47" ht="25.5" customHeight="1">
      <c r="A9" s="17" t="s">
        <v>79</v>
      </c>
      <c r="B9" s="18" t="s">
        <v>80</v>
      </c>
      <c r="C9" s="36" t="s">
        <v>81</v>
      </c>
      <c r="D9" s="37" t="s">
        <v>82</v>
      </c>
      <c r="E9" s="29" t="s">
        <v>83</v>
      </c>
      <c r="F9" s="3">
        <v>36</v>
      </c>
      <c r="G9" s="21" t="s">
        <v>84</v>
      </c>
      <c r="H9" s="37" t="s">
        <v>85</v>
      </c>
      <c r="I9" s="24" t="s">
        <v>77</v>
      </c>
      <c r="J9" s="24" t="s">
        <v>77</v>
      </c>
      <c r="K9" s="23"/>
      <c r="L9" s="24" t="s">
        <v>77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 t="s">
        <v>77</v>
      </c>
      <c r="AK9" s="23"/>
      <c r="AL9" s="23"/>
      <c r="AM9" s="26">
        <v>4614500124</v>
      </c>
      <c r="AN9" s="27">
        <f t="shared" ref="AN9:AN72" si="0">SUM(P9,X9)</f>
        <v>0</v>
      </c>
      <c r="AO9" s="20">
        <f t="shared" ref="AO9:AO28" si="1">SUM(R9:W9,AC9:AD9,M9,O9,N9)</f>
        <v>0</v>
      </c>
      <c r="AP9" s="20">
        <v>1</v>
      </c>
      <c r="AQ9" s="20">
        <f t="shared" ref="AQ9:AQ72" si="2">COUNTA(I9:L9,Y9:AB9)</f>
        <v>3</v>
      </c>
      <c r="AR9" s="20">
        <v>81000</v>
      </c>
      <c r="AS9" s="28">
        <f t="shared" ref="AS9:AS27" si="3">(AN9*13000)+(AO9*8000)+(AP9*81000)+AR9</f>
        <v>162000</v>
      </c>
      <c r="AT9" s="28">
        <f t="shared" ref="AT9:AT28" si="4">(AN9*13000)+(AO9*8000)+(AQ9*81000)+AR9</f>
        <v>324000</v>
      </c>
    </row>
    <row r="10" spans="1:47" ht="25.5" customHeight="1">
      <c r="A10" s="17" t="s">
        <v>86</v>
      </c>
      <c r="B10" s="18" t="s">
        <v>87</v>
      </c>
      <c r="C10" s="19" t="s">
        <v>88</v>
      </c>
      <c r="D10" s="17" t="s">
        <v>89</v>
      </c>
      <c r="E10" s="29" t="s">
        <v>90</v>
      </c>
      <c r="F10" s="3">
        <v>78</v>
      </c>
      <c r="G10" s="21" t="s">
        <v>91</v>
      </c>
      <c r="H10" s="22" t="s">
        <v>92</v>
      </c>
      <c r="I10" s="23"/>
      <c r="J10" s="23"/>
      <c r="K10" s="18"/>
      <c r="L10" s="18"/>
      <c r="M10" s="18"/>
      <c r="N10" s="18"/>
      <c r="O10" s="23"/>
      <c r="P10" s="18"/>
      <c r="Q10" s="18"/>
      <c r="R10" s="18"/>
      <c r="S10" s="18"/>
      <c r="T10" s="18"/>
      <c r="U10" s="18"/>
      <c r="V10" s="18"/>
      <c r="W10" s="38">
        <v>20</v>
      </c>
      <c r="X10" s="23"/>
      <c r="Y10" s="18"/>
      <c r="Z10" s="18"/>
      <c r="AA10" s="39"/>
      <c r="AB10" s="23"/>
      <c r="AC10" s="23"/>
      <c r="AD10" s="25"/>
      <c r="AE10" s="18"/>
      <c r="AF10" s="18"/>
      <c r="AG10" s="40"/>
      <c r="AH10" s="18"/>
      <c r="AI10" s="18"/>
      <c r="AJ10" s="18"/>
      <c r="AK10" s="18"/>
      <c r="AL10" s="18"/>
      <c r="AM10" s="26">
        <v>4614500512</v>
      </c>
      <c r="AN10" s="27">
        <f t="shared" si="0"/>
        <v>0</v>
      </c>
      <c r="AO10" s="20">
        <f t="shared" si="1"/>
        <v>20</v>
      </c>
      <c r="AP10" s="20"/>
      <c r="AQ10" s="20">
        <f t="shared" si="2"/>
        <v>0</v>
      </c>
      <c r="AR10" s="20"/>
      <c r="AS10" s="28">
        <f t="shared" si="3"/>
        <v>160000</v>
      </c>
      <c r="AT10" s="28">
        <f t="shared" si="4"/>
        <v>160000</v>
      </c>
    </row>
    <row r="11" spans="1:47" ht="25.5" customHeight="1">
      <c r="A11" s="17" t="s">
        <v>93</v>
      </c>
      <c r="B11" s="18" t="s">
        <v>94</v>
      </c>
      <c r="C11" s="19" t="s">
        <v>95</v>
      </c>
      <c r="D11" s="17" t="s">
        <v>96</v>
      </c>
      <c r="E11" s="29" t="s">
        <v>97</v>
      </c>
      <c r="F11" s="3">
        <v>51</v>
      </c>
      <c r="G11" s="22" t="s">
        <v>98</v>
      </c>
      <c r="H11" s="41" t="s">
        <v>99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4">
        <v>10</v>
      </c>
      <c r="W11" s="24">
        <v>20</v>
      </c>
      <c r="X11" s="25"/>
      <c r="Y11" s="23"/>
      <c r="Z11" s="23"/>
      <c r="AA11" s="25"/>
      <c r="AB11" s="25"/>
      <c r="AC11" s="23"/>
      <c r="AD11" s="23"/>
      <c r="AE11" s="25"/>
      <c r="AF11" s="25"/>
      <c r="AG11" s="25"/>
      <c r="AH11" s="25"/>
      <c r="AI11" s="25"/>
      <c r="AJ11" s="25"/>
      <c r="AK11" s="25"/>
      <c r="AL11" s="25"/>
      <c r="AM11" s="26">
        <v>4614500306</v>
      </c>
      <c r="AN11" s="27">
        <f t="shared" si="0"/>
        <v>0</v>
      </c>
      <c r="AO11" s="20">
        <f t="shared" si="1"/>
        <v>30</v>
      </c>
      <c r="AP11" s="20"/>
      <c r="AQ11" s="20">
        <f t="shared" si="2"/>
        <v>0</v>
      </c>
      <c r="AR11" s="20"/>
      <c r="AS11" s="28">
        <f t="shared" si="3"/>
        <v>240000</v>
      </c>
      <c r="AT11" s="28">
        <f t="shared" si="4"/>
        <v>240000</v>
      </c>
    </row>
    <row r="12" spans="1:47" ht="25.5" customHeight="1">
      <c r="A12" s="17" t="s">
        <v>100</v>
      </c>
      <c r="B12" s="18" t="s">
        <v>101</v>
      </c>
      <c r="C12" s="19" t="s">
        <v>102</v>
      </c>
      <c r="D12" s="17" t="s">
        <v>103</v>
      </c>
      <c r="E12" s="29" t="s">
        <v>104</v>
      </c>
      <c r="F12" s="3">
        <v>53</v>
      </c>
      <c r="G12" s="22" t="s">
        <v>105</v>
      </c>
      <c r="H12" s="30" t="s">
        <v>106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4">
        <v>20</v>
      </c>
      <c r="W12" s="23"/>
      <c r="X12" s="25"/>
      <c r="Y12" s="23"/>
      <c r="Z12" s="23"/>
      <c r="AA12" s="25"/>
      <c r="AB12" s="25"/>
      <c r="AC12" s="23"/>
      <c r="AD12" s="23"/>
      <c r="AE12" s="25"/>
      <c r="AF12" s="25"/>
      <c r="AG12" s="25"/>
      <c r="AH12" s="25"/>
      <c r="AI12" s="25"/>
      <c r="AJ12" s="25"/>
      <c r="AK12" s="25"/>
      <c r="AL12" s="25"/>
      <c r="AM12" s="26">
        <v>4614500314</v>
      </c>
      <c r="AN12" s="27">
        <f t="shared" si="0"/>
        <v>0</v>
      </c>
      <c r="AO12" s="20">
        <f t="shared" si="1"/>
        <v>20</v>
      </c>
      <c r="AP12" s="20"/>
      <c r="AQ12" s="20">
        <f t="shared" si="2"/>
        <v>0</v>
      </c>
      <c r="AR12" s="20"/>
      <c r="AS12" s="28">
        <f t="shared" si="3"/>
        <v>160000</v>
      </c>
      <c r="AT12" s="28">
        <f t="shared" si="4"/>
        <v>160000</v>
      </c>
    </row>
    <row r="13" spans="1:47" ht="25.5" customHeight="1">
      <c r="A13" s="17" t="s">
        <v>107</v>
      </c>
      <c r="B13" s="18" t="s">
        <v>108</v>
      </c>
      <c r="C13" s="19" t="s">
        <v>109</v>
      </c>
      <c r="D13" s="17" t="s">
        <v>110</v>
      </c>
      <c r="E13" s="29" t="s">
        <v>111</v>
      </c>
      <c r="F13" s="3">
        <v>40</v>
      </c>
      <c r="G13" s="21" t="s">
        <v>112</v>
      </c>
      <c r="H13" s="30" t="s">
        <v>110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>
        <v>20</v>
      </c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6">
        <v>4614500215</v>
      </c>
      <c r="AN13" s="27">
        <f t="shared" si="0"/>
        <v>0</v>
      </c>
      <c r="AO13" s="20">
        <f t="shared" si="1"/>
        <v>20</v>
      </c>
      <c r="AP13" s="20"/>
      <c r="AQ13" s="20">
        <f t="shared" si="2"/>
        <v>0</v>
      </c>
      <c r="AR13" s="20"/>
      <c r="AS13" s="28">
        <f t="shared" si="3"/>
        <v>160000</v>
      </c>
      <c r="AT13" s="28">
        <f t="shared" si="4"/>
        <v>160000</v>
      </c>
    </row>
    <row r="14" spans="1:47" ht="25.5" customHeight="1">
      <c r="A14" s="17" t="s">
        <v>107</v>
      </c>
      <c r="B14" s="18" t="s">
        <v>108</v>
      </c>
      <c r="C14" s="19" t="s">
        <v>113</v>
      </c>
      <c r="D14" s="17" t="s">
        <v>114</v>
      </c>
      <c r="E14" s="29" t="s">
        <v>111</v>
      </c>
      <c r="F14" s="3">
        <v>41</v>
      </c>
      <c r="G14" s="21" t="s">
        <v>115</v>
      </c>
      <c r="H14" s="41" t="s">
        <v>114</v>
      </c>
      <c r="I14" s="25"/>
      <c r="J14" s="25"/>
      <c r="K14" s="25"/>
      <c r="L14" s="25"/>
      <c r="M14" s="23"/>
      <c r="N14" s="25"/>
      <c r="O14" s="25"/>
      <c r="P14" s="25"/>
      <c r="Q14" s="25"/>
      <c r="R14" s="25"/>
      <c r="S14" s="25"/>
      <c r="T14" s="25"/>
      <c r="U14" s="25"/>
      <c r="V14" s="23"/>
      <c r="W14" s="23"/>
      <c r="X14" s="25"/>
      <c r="Y14" s="23"/>
      <c r="Z14" s="23"/>
      <c r="AA14" s="23"/>
      <c r="AB14" s="23"/>
      <c r="AC14" s="23"/>
      <c r="AD14" s="24">
        <v>10</v>
      </c>
      <c r="AE14" s="25"/>
      <c r="AF14" s="25"/>
      <c r="AG14" s="23"/>
      <c r="AH14" s="25"/>
      <c r="AI14" s="23"/>
      <c r="AJ14" s="25"/>
      <c r="AK14" s="25"/>
      <c r="AL14" s="25"/>
      <c r="AM14" s="26">
        <v>4650005558</v>
      </c>
      <c r="AN14" s="27">
        <f t="shared" si="0"/>
        <v>0</v>
      </c>
      <c r="AO14" s="20">
        <f t="shared" si="1"/>
        <v>10</v>
      </c>
      <c r="AP14" s="20"/>
      <c r="AQ14" s="20">
        <f t="shared" si="2"/>
        <v>0</v>
      </c>
      <c r="AR14" s="20"/>
      <c r="AS14" s="28">
        <f t="shared" si="3"/>
        <v>80000</v>
      </c>
      <c r="AT14" s="28">
        <f t="shared" si="4"/>
        <v>80000</v>
      </c>
    </row>
    <row r="15" spans="1:47" ht="25.5" customHeight="1">
      <c r="A15" s="17" t="s">
        <v>116</v>
      </c>
      <c r="B15" s="18" t="s">
        <v>117</v>
      </c>
      <c r="C15" s="19" t="s">
        <v>118</v>
      </c>
      <c r="D15" s="17" t="s">
        <v>119</v>
      </c>
      <c r="E15" s="29" t="s">
        <v>120</v>
      </c>
      <c r="F15" s="3">
        <v>67</v>
      </c>
      <c r="G15" s="21" t="s">
        <v>121</v>
      </c>
      <c r="H15" s="42" t="s">
        <v>122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0"/>
      <c r="W15" s="20"/>
      <c r="X15" s="24">
        <v>10</v>
      </c>
      <c r="Y15" s="18"/>
      <c r="Z15" s="18"/>
      <c r="AA15" s="23"/>
      <c r="AB15" s="23"/>
      <c r="AC15" s="23"/>
      <c r="AD15" s="18"/>
      <c r="AE15" s="18"/>
      <c r="AF15" s="18"/>
      <c r="AG15" s="18"/>
      <c r="AH15" s="18"/>
      <c r="AI15" s="18"/>
      <c r="AJ15" s="18"/>
      <c r="AK15" s="18"/>
      <c r="AL15" s="18"/>
      <c r="AM15" s="26">
        <v>4624500452</v>
      </c>
      <c r="AN15" s="27">
        <f t="shared" si="0"/>
        <v>10</v>
      </c>
      <c r="AO15" s="20">
        <f t="shared" si="1"/>
        <v>0</v>
      </c>
      <c r="AP15" s="20"/>
      <c r="AQ15" s="20">
        <f t="shared" si="2"/>
        <v>0</v>
      </c>
      <c r="AR15" s="20"/>
      <c r="AS15" s="28">
        <f t="shared" si="3"/>
        <v>130000</v>
      </c>
      <c r="AT15" s="28">
        <f t="shared" si="4"/>
        <v>130000</v>
      </c>
    </row>
    <row r="16" spans="1:47" ht="25.5" customHeight="1">
      <c r="A16" s="17" t="s">
        <v>123</v>
      </c>
      <c r="B16" s="18"/>
      <c r="C16" s="19" t="s">
        <v>118</v>
      </c>
      <c r="D16" s="17" t="s">
        <v>119</v>
      </c>
      <c r="E16" s="29"/>
      <c r="F16" s="3"/>
      <c r="G16" s="21" t="s">
        <v>124</v>
      </c>
      <c r="H16" s="42" t="s">
        <v>125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43">
        <v>20</v>
      </c>
      <c r="W16" s="43">
        <v>20</v>
      </c>
      <c r="X16" s="24"/>
      <c r="Y16" s="18"/>
      <c r="Z16" s="18"/>
      <c r="AA16" s="23"/>
      <c r="AB16" s="23"/>
      <c r="AC16" s="23"/>
      <c r="AD16" s="18"/>
      <c r="AE16" s="18"/>
      <c r="AF16" s="18"/>
      <c r="AG16" s="18"/>
      <c r="AH16" s="18"/>
      <c r="AI16" s="18"/>
      <c r="AJ16" s="18"/>
      <c r="AK16" s="18"/>
      <c r="AL16" s="18"/>
      <c r="AM16" s="26">
        <v>4614500595</v>
      </c>
      <c r="AN16" s="27">
        <f t="shared" si="0"/>
        <v>0</v>
      </c>
      <c r="AO16" s="20">
        <f t="shared" si="1"/>
        <v>40</v>
      </c>
      <c r="AP16" s="20"/>
      <c r="AQ16" s="20"/>
      <c r="AR16" s="20"/>
      <c r="AS16" s="28"/>
      <c r="AT16" s="28">
        <f t="shared" si="4"/>
        <v>320000</v>
      </c>
    </row>
    <row r="17" spans="1:46" ht="25.5" customHeight="1">
      <c r="A17" s="17" t="s">
        <v>126</v>
      </c>
      <c r="B17" s="18" t="s">
        <v>127</v>
      </c>
      <c r="C17" s="19" t="s">
        <v>128</v>
      </c>
      <c r="D17" s="17" t="s">
        <v>129</v>
      </c>
      <c r="E17" s="29" t="s">
        <v>130</v>
      </c>
      <c r="F17" s="3">
        <v>65</v>
      </c>
      <c r="G17" s="21" t="s">
        <v>131</v>
      </c>
      <c r="H17" s="42" t="s">
        <v>132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4">
        <v>6</v>
      </c>
      <c r="Y17" s="18"/>
      <c r="Z17" s="18"/>
      <c r="AA17" s="18"/>
      <c r="AB17" s="18"/>
      <c r="AC17" s="23"/>
      <c r="AD17" s="18"/>
      <c r="AE17" s="18"/>
      <c r="AF17" s="18"/>
      <c r="AG17" s="18"/>
      <c r="AH17" s="18"/>
      <c r="AI17" s="18"/>
      <c r="AJ17" s="18"/>
      <c r="AK17" s="18"/>
      <c r="AL17" s="18"/>
      <c r="AM17" s="26">
        <v>4624500445</v>
      </c>
      <c r="AN17" s="27">
        <f t="shared" si="0"/>
        <v>6</v>
      </c>
      <c r="AO17" s="20">
        <f t="shared" si="1"/>
        <v>0</v>
      </c>
      <c r="AP17" s="20"/>
      <c r="AQ17" s="20">
        <f t="shared" si="2"/>
        <v>0</v>
      </c>
      <c r="AR17" s="20"/>
      <c r="AS17" s="28">
        <f t="shared" si="3"/>
        <v>78000</v>
      </c>
      <c r="AT17" s="28">
        <f t="shared" si="4"/>
        <v>78000</v>
      </c>
    </row>
    <row r="18" spans="1:46" ht="25.5" customHeight="1">
      <c r="A18" s="17" t="s">
        <v>133</v>
      </c>
      <c r="B18" s="18" t="s">
        <v>127</v>
      </c>
      <c r="C18" s="36" t="s">
        <v>128</v>
      </c>
      <c r="D18" s="37" t="s">
        <v>134</v>
      </c>
      <c r="E18" s="29" t="s">
        <v>135</v>
      </c>
      <c r="F18" s="3">
        <v>38</v>
      </c>
      <c r="G18" s="21" t="s">
        <v>136</v>
      </c>
      <c r="H18" s="30" t="s">
        <v>137</v>
      </c>
      <c r="I18" s="23"/>
      <c r="J18" s="23"/>
      <c r="K18" s="23"/>
      <c r="L18" s="23"/>
      <c r="M18" s="24">
        <v>6</v>
      </c>
      <c r="N18" s="23"/>
      <c r="O18" s="23"/>
      <c r="P18" s="23"/>
      <c r="Q18" s="23"/>
      <c r="R18" s="23"/>
      <c r="S18" s="23"/>
      <c r="T18" s="23"/>
      <c r="U18" s="23"/>
      <c r="V18" s="23"/>
      <c r="W18" s="24">
        <v>10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6">
        <v>4614500165</v>
      </c>
      <c r="AN18" s="27">
        <f>SUM(P18,X18)</f>
        <v>0</v>
      </c>
      <c r="AO18" s="20">
        <f>SUM(R18:W18,AC18:AD18,M18,O18,N18)</f>
        <v>16</v>
      </c>
      <c r="AP18" s="20"/>
      <c r="AQ18" s="20">
        <f>COUNTA(I18:L18,Y18:AB18)</f>
        <v>0</v>
      </c>
      <c r="AR18" s="20"/>
      <c r="AS18" s="28">
        <f>(AN18*13000)+(AO18*8000)+(AP18*81000)+AR18</f>
        <v>128000</v>
      </c>
      <c r="AT18" s="28">
        <f>(AN18*13000)+(AO18*8000)+(AQ18*81000)+AR18</f>
        <v>128000</v>
      </c>
    </row>
    <row r="19" spans="1:46" ht="25.5" customHeight="1">
      <c r="A19" s="17" t="s">
        <v>138</v>
      </c>
      <c r="B19" s="18" t="s">
        <v>139</v>
      </c>
      <c r="C19" s="19" t="s">
        <v>140</v>
      </c>
      <c r="D19" s="17" t="s">
        <v>141</v>
      </c>
      <c r="E19" s="29" t="s">
        <v>142</v>
      </c>
      <c r="F19" s="3">
        <v>1</v>
      </c>
      <c r="G19" s="21" t="s">
        <v>143</v>
      </c>
      <c r="H19" s="22" t="s">
        <v>144</v>
      </c>
      <c r="I19" s="24" t="s">
        <v>77</v>
      </c>
      <c r="J19" s="24" t="s">
        <v>77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5"/>
      <c r="AB19" s="45"/>
      <c r="AC19" s="45"/>
      <c r="AD19" s="45"/>
      <c r="AE19" s="45"/>
      <c r="AF19" s="45"/>
      <c r="AG19" s="44"/>
      <c r="AH19" s="44"/>
      <c r="AI19" s="44"/>
      <c r="AJ19" s="23"/>
      <c r="AK19" s="23" t="s">
        <v>78</v>
      </c>
      <c r="AL19" s="23"/>
      <c r="AM19" s="26">
        <v>4614500025</v>
      </c>
      <c r="AN19" s="27">
        <f t="shared" si="0"/>
        <v>0</v>
      </c>
      <c r="AO19" s="20">
        <f t="shared" si="1"/>
        <v>0</v>
      </c>
      <c r="AP19" s="20">
        <v>1</v>
      </c>
      <c r="AQ19" s="20">
        <f t="shared" si="2"/>
        <v>2</v>
      </c>
      <c r="AR19" s="20">
        <v>81000</v>
      </c>
      <c r="AS19" s="28">
        <f t="shared" si="3"/>
        <v>162000</v>
      </c>
      <c r="AT19" s="28">
        <f t="shared" si="4"/>
        <v>243000</v>
      </c>
    </row>
    <row r="20" spans="1:46" ht="25.5" customHeight="1">
      <c r="A20" s="17" t="s">
        <v>145</v>
      </c>
      <c r="B20" s="18" t="s">
        <v>146</v>
      </c>
      <c r="C20" s="19" t="s">
        <v>147</v>
      </c>
      <c r="D20" s="17" t="s">
        <v>148</v>
      </c>
      <c r="E20" s="29" t="s">
        <v>149</v>
      </c>
      <c r="F20" s="3">
        <v>64</v>
      </c>
      <c r="G20" s="21" t="s">
        <v>150</v>
      </c>
      <c r="H20" s="41" t="s">
        <v>148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24">
        <v>8</v>
      </c>
      <c r="AD20" s="24">
        <v>10</v>
      </c>
      <c r="AE20" s="18"/>
      <c r="AF20" s="18"/>
      <c r="AG20" s="18"/>
      <c r="AH20" s="18"/>
      <c r="AI20" s="18"/>
      <c r="AJ20" s="18"/>
      <c r="AK20" s="18"/>
      <c r="AL20" s="18"/>
      <c r="AM20" s="26">
        <v>4654500026</v>
      </c>
      <c r="AN20" s="27">
        <f t="shared" si="0"/>
        <v>0</v>
      </c>
      <c r="AO20" s="20">
        <f t="shared" si="1"/>
        <v>18</v>
      </c>
      <c r="AP20" s="20"/>
      <c r="AQ20" s="20">
        <f t="shared" si="2"/>
        <v>0</v>
      </c>
      <c r="AR20" s="20"/>
      <c r="AS20" s="28">
        <f t="shared" si="3"/>
        <v>144000</v>
      </c>
      <c r="AT20" s="28">
        <f t="shared" si="4"/>
        <v>144000</v>
      </c>
    </row>
    <row r="21" spans="1:46" ht="25.5" customHeight="1">
      <c r="A21" s="17" t="s">
        <v>145</v>
      </c>
      <c r="B21" s="18" t="s">
        <v>151</v>
      </c>
      <c r="C21" s="19" t="s">
        <v>147</v>
      </c>
      <c r="D21" s="17" t="s">
        <v>152</v>
      </c>
      <c r="E21" s="29" t="s">
        <v>153</v>
      </c>
      <c r="F21" s="3">
        <v>94</v>
      </c>
      <c r="G21" s="21" t="s">
        <v>154</v>
      </c>
      <c r="H21" s="22" t="s">
        <v>155</v>
      </c>
      <c r="I21" s="23"/>
      <c r="J21" s="23"/>
      <c r="K21" s="23"/>
      <c r="L21" s="18"/>
      <c r="M21" s="23"/>
      <c r="N21" s="18"/>
      <c r="O21" s="23"/>
      <c r="P21" s="18"/>
      <c r="Q21" s="18"/>
      <c r="R21" s="18"/>
      <c r="S21" s="18"/>
      <c r="T21" s="18"/>
      <c r="U21" s="18"/>
      <c r="V21" s="18"/>
      <c r="W21" s="23"/>
      <c r="X21" s="23"/>
      <c r="Y21" s="18"/>
      <c r="Z21" s="18"/>
      <c r="AA21" s="23"/>
      <c r="AB21" s="23"/>
      <c r="AC21" s="24">
        <v>4</v>
      </c>
      <c r="AD21" s="24">
        <v>6</v>
      </c>
      <c r="AE21" s="23"/>
      <c r="AF21" s="23"/>
      <c r="AG21" s="18"/>
      <c r="AH21" s="18"/>
      <c r="AI21" s="18"/>
      <c r="AJ21" s="18"/>
      <c r="AK21" s="18"/>
      <c r="AL21" s="18"/>
      <c r="AM21" s="26">
        <v>4654500125</v>
      </c>
      <c r="AN21" s="27">
        <f t="shared" si="0"/>
        <v>0</v>
      </c>
      <c r="AO21" s="20">
        <f t="shared" si="1"/>
        <v>10</v>
      </c>
      <c r="AP21" s="20"/>
      <c r="AQ21" s="20">
        <f t="shared" si="2"/>
        <v>0</v>
      </c>
      <c r="AR21" s="20"/>
      <c r="AS21" s="28">
        <f t="shared" si="3"/>
        <v>80000</v>
      </c>
      <c r="AT21" s="28">
        <f t="shared" si="4"/>
        <v>80000</v>
      </c>
    </row>
    <row r="22" spans="1:46" ht="25.5" customHeight="1">
      <c r="A22" s="17" t="s">
        <v>145</v>
      </c>
      <c r="B22" s="18" t="s">
        <v>156</v>
      </c>
      <c r="C22" s="19" t="s">
        <v>147</v>
      </c>
      <c r="D22" s="17" t="s">
        <v>148</v>
      </c>
      <c r="E22" s="29" t="s">
        <v>157</v>
      </c>
      <c r="F22" s="3">
        <v>88</v>
      </c>
      <c r="G22" s="21" t="s">
        <v>150</v>
      </c>
      <c r="H22" s="22" t="s">
        <v>158</v>
      </c>
      <c r="I22" s="23"/>
      <c r="J22" s="23"/>
      <c r="K22" s="23"/>
      <c r="L22" s="18"/>
      <c r="M22" s="23"/>
      <c r="N22" s="18"/>
      <c r="O22" s="23"/>
      <c r="P22" s="18"/>
      <c r="Q22" s="18"/>
      <c r="R22" s="18"/>
      <c r="S22" s="18"/>
      <c r="T22" s="18"/>
      <c r="U22" s="18"/>
      <c r="V22" s="18"/>
      <c r="W22" s="23"/>
      <c r="X22" s="23"/>
      <c r="Y22" s="18"/>
      <c r="Z22" s="18"/>
      <c r="AA22" s="23"/>
      <c r="AB22" s="24" t="s">
        <v>78</v>
      </c>
      <c r="AC22" s="23"/>
      <c r="AD22" s="23"/>
      <c r="AE22" s="23"/>
      <c r="AF22" s="23"/>
      <c r="AG22" s="18"/>
      <c r="AH22" s="18"/>
      <c r="AI22" s="18"/>
      <c r="AJ22" s="18"/>
      <c r="AK22" s="18"/>
      <c r="AL22" s="18"/>
      <c r="AM22" s="26">
        <v>4674500048</v>
      </c>
      <c r="AN22" s="27">
        <f t="shared" si="0"/>
        <v>0</v>
      </c>
      <c r="AO22" s="20">
        <f t="shared" si="1"/>
        <v>0</v>
      </c>
      <c r="AP22" s="20">
        <v>1</v>
      </c>
      <c r="AQ22" s="20">
        <f t="shared" si="2"/>
        <v>1</v>
      </c>
      <c r="AR22" s="20"/>
      <c r="AS22" s="28">
        <f t="shared" si="3"/>
        <v>81000</v>
      </c>
      <c r="AT22" s="28">
        <f t="shared" si="4"/>
        <v>81000</v>
      </c>
    </row>
    <row r="23" spans="1:46" ht="25.5" customHeight="1">
      <c r="A23" s="17" t="s">
        <v>159</v>
      </c>
      <c r="B23" s="18" t="s">
        <v>160</v>
      </c>
      <c r="C23" s="19" t="s">
        <v>161</v>
      </c>
      <c r="D23" s="22" t="s">
        <v>162</v>
      </c>
      <c r="E23" s="29" t="s">
        <v>163</v>
      </c>
      <c r="F23" s="3">
        <v>79</v>
      </c>
      <c r="G23" s="21" t="s">
        <v>164</v>
      </c>
      <c r="H23" s="22" t="s">
        <v>165</v>
      </c>
      <c r="I23" s="24" t="s">
        <v>78</v>
      </c>
      <c r="J23" s="24" t="s">
        <v>78</v>
      </c>
      <c r="K23" s="24"/>
      <c r="L23" s="18"/>
      <c r="M23" s="24">
        <v>20</v>
      </c>
      <c r="N23" s="18"/>
      <c r="O23" s="23"/>
      <c r="P23" s="18"/>
      <c r="Q23" s="18"/>
      <c r="R23" s="18"/>
      <c r="S23" s="18"/>
      <c r="T23" s="18"/>
      <c r="U23" s="18"/>
      <c r="V23" s="18"/>
      <c r="W23" s="23"/>
      <c r="X23" s="23"/>
      <c r="Y23" s="18"/>
      <c r="Z23" s="18"/>
      <c r="AA23" s="23"/>
      <c r="AB23" s="23"/>
      <c r="AC23" s="23"/>
      <c r="AD23" s="25"/>
      <c r="AE23" s="18"/>
      <c r="AF23" s="18"/>
      <c r="AG23" s="18"/>
      <c r="AH23" s="18"/>
      <c r="AI23" s="23" t="s">
        <v>78</v>
      </c>
      <c r="AJ23" s="18"/>
      <c r="AK23" s="18"/>
      <c r="AL23" s="18"/>
      <c r="AM23" s="26">
        <v>4614500488</v>
      </c>
      <c r="AN23" s="27">
        <f t="shared" si="0"/>
        <v>0</v>
      </c>
      <c r="AO23" s="20">
        <f t="shared" si="1"/>
        <v>20</v>
      </c>
      <c r="AP23" s="20">
        <v>1</v>
      </c>
      <c r="AQ23" s="20">
        <f t="shared" si="2"/>
        <v>2</v>
      </c>
      <c r="AR23" s="20">
        <v>81000</v>
      </c>
      <c r="AS23" s="28">
        <f t="shared" si="3"/>
        <v>322000</v>
      </c>
      <c r="AT23" s="28">
        <f t="shared" si="4"/>
        <v>403000</v>
      </c>
    </row>
    <row r="24" spans="1:46" ht="25.5" customHeight="1">
      <c r="A24" s="17" t="s">
        <v>166</v>
      </c>
      <c r="B24" s="18" t="s">
        <v>167</v>
      </c>
      <c r="C24" s="19" t="s">
        <v>168</v>
      </c>
      <c r="D24" s="17" t="s">
        <v>169</v>
      </c>
      <c r="E24" s="29" t="s">
        <v>170</v>
      </c>
      <c r="F24" s="3">
        <v>61</v>
      </c>
      <c r="G24" s="21" t="s">
        <v>171</v>
      </c>
      <c r="H24" s="22" t="s">
        <v>172</v>
      </c>
      <c r="I24" s="25"/>
      <c r="J24" s="25"/>
      <c r="K24" s="25"/>
      <c r="L24" s="25"/>
      <c r="M24" s="20"/>
      <c r="N24" s="25"/>
      <c r="O24" s="25"/>
      <c r="P24" s="25"/>
      <c r="Q24" s="25"/>
      <c r="R24" s="25"/>
      <c r="S24" s="25"/>
      <c r="T24" s="25"/>
      <c r="U24" s="25"/>
      <c r="V24" s="24">
        <v>20</v>
      </c>
      <c r="W24" s="23"/>
      <c r="X24" s="25"/>
      <c r="Y24" s="23"/>
      <c r="Z24" s="23"/>
      <c r="AA24" s="23"/>
      <c r="AB24" s="23"/>
      <c r="AC24" s="23"/>
      <c r="AD24" s="23"/>
      <c r="AE24" s="25"/>
      <c r="AF24" s="25"/>
      <c r="AG24" s="23"/>
      <c r="AH24" s="25"/>
      <c r="AI24" s="20"/>
      <c r="AJ24" s="25"/>
      <c r="AK24" s="25"/>
      <c r="AL24" s="25"/>
      <c r="AM24" s="26">
        <v>4614500421</v>
      </c>
      <c r="AN24" s="27">
        <f t="shared" si="0"/>
        <v>0</v>
      </c>
      <c r="AO24" s="20">
        <f t="shared" si="1"/>
        <v>20</v>
      </c>
      <c r="AP24" s="20"/>
      <c r="AQ24" s="20">
        <f t="shared" si="2"/>
        <v>0</v>
      </c>
      <c r="AR24" s="20"/>
      <c r="AS24" s="28">
        <f t="shared" si="3"/>
        <v>160000</v>
      </c>
      <c r="AT24" s="28">
        <f t="shared" si="4"/>
        <v>160000</v>
      </c>
    </row>
    <row r="25" spans="1:46" ht="25.5" customHeight="1">
      <c r="A25" s="17" t="s">
        <v>173</v>
      </c>
      <c r="B25" s="18" t="s">
        <v>174</v>
      </c>
      <c r="C25" s="19" t="s">
        <v>175</v>
      </c>
      <c r="D25" s="17" t="s">
        <v>176</v>
      </c>
      <c r="E25" s="29" t="s">
        <v>177</v>
      </c>
      <c r="F25" s="3">
        <v>44</v>
      </c>
      <c r="G25" s="21" t="s">
        <v>178</v>
      </c>
      <c r="H25" s="22" t="s">
        <v>179</v>
      </c>
      <c r="I25" s="23"/>
      <c r="J25" s="23"/>
      <c r="K25" s="23"/>
      <c r="L25" s="23"/>
      <c r="M25" s="24">
        <v>7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6">
        <v>4614500587</v>
      </c>
      <c r="AN25" s="27">
        <f t="shared" si="0"/>
        <v>0</v>
      </c>
      <c r="AO25" s="20">
        <f t="shared" si="1"/>
        <v>7</v>
      </c>
      <c r="AP25" s="20">
        <v>0</v>
      </c>
      <c r="AQ25" s="20">
        <f t="shared" si="2"/>
        <v>0</v>
      </c>
      <c r="AR25" s="20"/>
      <c r="AS25" s="28">
        <f t="shared" si="3"/>
        <v>56000</v>
      </c>
      <c r="AT25" s="28">
        <f t="shared" si="4"/>
        <v>56000</v>
      </c>
    </row>
    <row r="26" spans="1:46" ht="25.5" customHeight="1">
      <c r="A26" s="17" t="s">
        <v>180</v>
      </c>
      <c r="B26" s="18" t="s">
        <v>174</v>
      </c>
      <c r="C26" s="19" t="s">
        <v>181</v>
      </c>
      <c r="D26" s="17" t="s">
        <v>179</v>
      </c>
      <c r="E26" s="29" t="s">
        <v>177</v>
      </c>
      <c r="F26" s="3">
        <v>43</v>
      </c>
      <c r="G26" s="21" t="s">
        <v>182</v>
      </c>
      <c r="H26" s="41" t="s">
        <v>179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4">
        <v>10</v>
      </c>
      <c r="AD26" s="24">
        <v>15</v>
      </c>
      <c r="AE26" s="24" t="s">
        <v>78</v>
      </c>
      <c r="AF26" s="23"/>
      <c r="AG26" s="23"/>
      <c r="AH26" s="23"/>
      <c r="AI26" s="23" t="s">
        <v>77</v>
      </c>
      <c r="AJ26" s="23"/>
      <c r="AK26" s="23"/>
      <c r="AL26" s="23"/>
      <c r="AM26" s="26">
        <v>4654500034</v>
      </c>
      <c r="AN26" s="27">
        <f t="shared" si="0"/>
        <v>0</v>
      </c>
      <c r="AO26" s="20">
        <f t="shared" si="1"/>
        <v>25</v>
      </c>
      <c r="AP26" s="20"/>
      <c r="AQ26" s="20">
        <f t="shared" si="2"/>
        <v>0</v>
      </c>
      <c r="AR26" s="20">
        <v>81000</v>
      </c>
      <c r="AS26" s="28">
        <f t="shared" si="3"/>
        <v>281000</v>
      </c>
      <c r="AT26" s="28">
        <f t="shared" si="4"/>
        <v>281000</v>
      </c>
    </row>
    <row r="27" spans="1:46" ht="25.5" customHeight="1">
      <c r="A27" s="17" t="s">
        <v>183</v>
      </c>
      <c r="B27" s="18" t="s">
        <v>184</v>
      </c>
      <c r="C27" s="19" t="s">
        <v>185</v>
      </c>
      <c r="D27" s="17" t="s">
        <v>186</v>
      </c>
      <c r="E27" s="29" t="s">
        <v>187</v>
      </c>
      <c r="F27" s="3">
        <v>42</v>
      </c>
      <c r="G27" s="21" t="s">
        <v>188</v>
      </c>
      <c r="H27" s="46" t="s">
        <v>189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4" t="s">
        <v>77</v>
      </c>
      <c r="AB27" s="23"/>
      <c r="AC27" s="23"/>
      <c r="AD27" s="23"/>
      <c r="AE27" s="23"/>
      <c r="AF27" s="23"/>
      <c r="AG27" s="23" t="s">
        <v>78</v>
      </c>
      <c r="AH27" s="23"/>
      <c r="AI27" s="23"/>
      <c r="AJ27" s="23"/>
      <c r="AK27" s="23"/>
      <c r="AL27" s="23"/>
      <c r="AM27" s="26">
        <v>4634500294</v>
      </c>
      <c r="AN27" s="27">
        <f t="shared" si="0"/>
        <v>0</v>
      </c>
      <c r="AO27" s="20">
        <f t="shared" si="1"/>
        <v>0</v>
      </c>
      <c r="AP27" s="20">
        <v>1</v>
      </c>
      <c r="AQ27" s="20">
        <f t="shared" si="2"/>
        <v>1</v>
      </c>
      <c r="AR27" s="20">
        <v>81000</v>
      </c>
      <c r="AS27" s="28">
        <f t="shared" si="3"/>
        <v>162000</v>
      </c>
      <c r="AT27" s="28">
        <f t="shared" si="4"/>
        <v>162000</v>
      </c>
    </row>
    <row r="28" spans="1:46" ht="25.5" customHeight="1">
      <c r="A28" s="17" t="s">
        <v>183</v>
      </c>
      <c r="B28" s="18" t="s">
        <v>184</v>
      </c>
      <c r="C28" s="19" t="s">
        <v>185</v>
      </c>
      <c r="D28" s="17" t="s">
        <v>186</v>
      </c>
      <c r="E28" s="29"/>
      <c r="F28" s="3"/>
      <c r="G28" s="21" t="s">
        <v>188</v>
      </c>
      <c r="H28" s="46" t="s">
        <v>189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4"/>
      <c r="AB28" s="24" t="s">
        <v>77</v>
      </c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6">
        <v>4670002908</v>
      </c>
      <c r="AN28" s="27">
        <f t="shared" si="0"/>
        <v>0</v>
      </c>
      <c r="AO28" s="20">
        <f t="shared" si="1"/>
        <v>0</v>
      </c>
      <c r="AP28" s="20">
        <v>2</v>
      </c>
      <c r="AQ28" s="20">
        <f t="shared" si="2"/>
        <v>1</v>
      </c>
      <c r="AR28" s="20"/>
      <c r="AS28" s="28"/>
      <c r="AT28" s="28">
        <f t="shared" si="4"/>
        <v>81000</v>
      </c>
    </row>
    <row r="29" spans="1:46" ht="25.5" customHeight="1">
      <c r="A29" s="17" t="s">
        <v>190</v>
      </c>
      <c r="B29" s="18" t="s">
        <v>184</v>
      </c>
      <c r="C29" s="19" t="s">
        <v>191</v>
      </c>
      <c r="D29" s="17" t="s">
        <v>192</v>
      </c>
      <c r="E29" s="29" t="s">
        <v>187</v>
      </c>
      <c r="F29" s="3">
        <v>49</v>
      </c>
      <c r="G29" s="22" t="s">
        <v>193</v>
      </c>
      <c r="H29" s="41" t="s">
        <v>194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3"/>
      <c r="Z29" s="23"/>
      <c r="AA29" s="25"/>
      <c r="AB29" s="25"/>
      <c r="AC29" s="24">
        <v>10</v>
      </c>
      <c r="AD29" s="24">
        <v>10</v>
      </c>
      <c r="AE29" s="25"/>
      <c r="AF29" s="25"/>
      <c r="AG29" s="25"/>
      <c r="AH29" s="25"/>
      <c r="AI29" s="23" t="s">
        <v>78</v>
      </c>
      <c r="AJ29" s="25"/>
      <c r="AK29" s="25"/>
      <c r="AL29" s="25"/>
      <c r="AM29" s="26">
        <v>4650003892</v>
      </c>
      <c r="AN29" s="27">
        <f t="shared" si="0"/>
        <v>0</v>
      </c>
      <c r="AO29" s="20">
        <f>SUM(R29:W29,AC29:AD29,M29,O29,N29)</f>
        <v>20</v>
      </c>
      <c r="AP29" s="20"/>
      <c r="AQ29" s="20">
        <f t="shared" si="2"/>
        <v>0</v>
      </c>
      <c r="AR29" s="20">
        <v>81000</v>
      </c>
      <c r="AS29" s="28">
        <f>(AN29*13000)+(AO29*8000)+(AP29*81000)+AR29</f>
        <v>241000</v>
      </c>
      <c r="AT29" s="28">
        <f>(AN29*13000)+(AO29*8000)+(AQ29*81000)+AR29</f>
        <v>241000</v>
      </c>
    </row>
    <row r="30" spans="1:46" ht="25.5" customHeight="1">
      <c r="A30" s="17" t="s">
        <v>190</v>
      </c>
      <c r="B30" s="18" t="s">
        <v>184</v>
      </c>
      <c r="C30" s="19" t="s">
        <v>191</v>
      </c>
      <c r="D30" s="17" t="s">
        <v>186</v>
      </c>
      <c r="E30" s="29" t="s">
        <v>187</v>
      </c>
      <c r="F30" s="3">
        <v>57</v>
      </c>
      <c r="G30" s="21" t="s">
        <v>195</v>
      </c>
      <c r="H30" s="41" t="s">
        <v>196</v>
      </c>
      <c r="I30" s="25"/>
      <c r="J30" s="25"/>
      <c r="K30" s="25"/>
      <c r="L30" s="25"/>
      <c r="M30" s="24">
        <v>5</v>
      </c>
      <c r="N30" s="25"/>
      <c r="O30" s="25"/>
      <c r="P30" s="25"/>
      <c r="Q30" s="25"/>
      <c r="R30" s="23"/>
      <c r="S30" s="25"/>
      <c r="T30" s="25"/>
      <c r="U30" s="25"/>
      <c r="V30" s="23"/>
      <c r="W30" s="23"/>
      <c r="X30" s="25"/>
      <c r="Y30" s="23"/>
      <c r="Z30" s="23"/>
      <c r="AA30" s="23"/>
      <c r="AB30" s="23"/>
      <c r="AC30" s="23"/>
      <c r="AD30" s="23"/>
      <c r="AE30" s="25"/>
      <c r="AF30" s="25"/>
      <c r="AG30" s="25"/>
      <c r="AH30" s="25"/>
      <c r="AI30" s="23" t="s">
        <v>78</v>
      </c>
      <c r="AJ30" s="25"/>
      <c r="AK30" s="25"/>
      <c r="AL30" s="25"/>
      <c r="AM30" s="26">
        <v>4614500389</v>
      </c>
      <c r="AN30" s="27">
        <f t="shared" si="0"/>
        <v>0</v>
      </c>
      <c r="AO30" s="20">
        <f>SUM(R30:W30,AC30:AD30,M30,O30,N30)</f>
        <v>5</v>
      </c>
      <c r="AP30" s="20"/>
      <c r="AQ30" s="20">
        <f t="shared" si="2"/>
        <v>0</v>
      </c>
      <c r="AR30" s="20">
        <v>81000</v>
      </c>
      <c r="AS30" s="28">
        <f>(AN30*13000)+(AO30*8000)+(AP30*81000)+AR30</f>
        <v>121000</v>
      </c>
      <c r="AT30" s="28">
        <f>(AN30*13000)+(AO30*8000)+(AQ30*81000)+AR30</f>
        <v>121000</v>
      </c>
    </row>
    <row r="31" spans="1:46" ht="25.5" customHeight="1">
      <c r="A31" s="17" t="s">
        <v>190</v>
      </c>
      <c r="B31" s="18"/>
      <c r="C31" s="19" t="s">
        <v>191</v>
      </c>
      <c r="D31" s="17" t="s">
        <v>192</v>
      </c>
      <c r="E31" s="29"/>
      <c r="F31" s="3"/>
      <c r="G31" s="21" t="s">
        <v>195</v>
      </c>
      <c r="H31" s="41" t="s">
        <v>196</v>
      </c>
      <c r="I31" s="25"/>
      <c r="J31" s="25"/>
      <c r="K31" s="25"/>
      <c r="L31" s="25"/>
      <c r="M31" s="23"/>
      <c r="N31" s="25"/>
      <c r="O31" s="25"/>
      <c r="P31" s="25"/>
      <c r="Q31" s="25"/>
      <c r="R31" s="23"/>
      <c r="S31" s="25"/>
      <c r="T31" s="25"/>
      <c r="U31" s="25"/>
      <c r="V31" s="23"/>
      <c r="W31" s="23"/>
      <c r="X31" s="25"/>
      <c r="Y31" s="23"/>
      <c r="Z31" s="23"/>
      <c r="AA31" s="23"/>
      <c r="AB31" s="23"/>
      <c r="AC31" s="24">
        <v>10</v>
      </c>
      <c r="AD31" s="24">
        <v>10</v>
      </c>
      <c r="AE31" s="25"/>
      <c r="AF31" s="25"/>
      <c r="AG31" s="25"/>
      <c r="AH31" s="25"/>
      <c r="AI31" s="23"/>
      <c r="AJ31" s="25"/>
      <c r="AK31" s="25"/>
      <c r="AL31" s="25"/>
      <c r="AM31" s="26">
        <v>4650005376</v>
      </c>
      <c r="AN31" s="27">
        <f t="shared" si="0"/>
        <v>0</v>
      </c>
      <c r="AO31" s="20">
        <f>SUM(R31:W31,AC31:AD31,M31,O31,N31)</f>
        <v>20</v>
      </c>
      <c r="AP31" s="20"/>
      <c r="AQ31" s="20">
        <f t="shared" si="2"/>
        <v>0</v>
      </c>
      <c r="AR31" s="20"/>
      <c r="AS31" s="28"/>
      <c r="AT31" s="28">
        <f>(AN31*13000)+(AO31*8000)+(AQ31*81000)+AR31</f>
        <v>160000</v>
      </c>
    </row>
    <row r="32" spans="1:46" ht="25.5" customHeight="1">
      <c r="A32" s="17" t="s">
        <v>197</v>
      </c>
      <c r="B32" s="18" t="s">
        <v>198</v>
      </c>
      <c r="C32" s="19" t="s">
        <v>199</v>
      </c>
      <c r="D32" s="17" t="s">
        <v>200</v>
      </c>
      <c r="E32" s="29" t="s">
        <v>201</v>
      </c>
      <c r="F32" s="3">
        <v>56</v>
      </c>
      <c r="G32" s="21" t="s">
        <v>202</v>
      </c>
      <c r="H32" s="22" t="s">
        <v>203</v>
      </c>
      <c r="I32" s="25"/>
      <c r="J32" s="25"/>
      <c r="K32" s="25"/>
      <c r="L32" s="25"/>
      <c r="M32" s="25"/>
      <c r="N32" s="25"/>
      <c r="O32" s="25"/>
      <c r="P32" s="25"/>
      <c r="Q32" s="25"/>
      <c r="R32" s="24">
        <v>5</v>
      </c>
      <c r="S32" s="25"/>
      <c r="T32" s="25"/>
      <c r="U32" s="25"/>
      <c r="V32" s="23"/>
      <c r="W32" s="23"/>
      <c r="X32" s="25"/>
      <c r="Y32" s="23"/>
      <c r="Z32" s="23"/>
      <c r="AA32" s="23"/>
      <c r="AB32" s="23"/>
      <c r="AC32" s="20"/>
      <c r="AD32" s="20"/>
      <c r="AE32" s="25"/>
      <c r="AF32" s="25"/>
      <c r="AG32" s="25"/>
      <c r="AH32" s="25"/>
      <c r="AI32" s="23"/>
      <c r="AJ32" s="25"/>
      <c r="AK32" s="25"/>
      <c r="AL32" s="25"/>
      <c r="AM32" s="26">
        <v>4614500371</v>
      </c>
      <c r="AN32" s="27">
        <f t="shared" si="0"/>
        <v>0</v>
      </c>
      <c r="AO32" s="20">
        <f>SUM(R32:W32,AC33:AD33,M32,O32,N32)</f>
        <v>25</v>
      </c>
      <c r="AP32" s="20"/>
      <c r="AQ32" s="20">
        <f t="shared" si="2"/>
        <v>0</v>
      </c>
      <c r="AR32" s="20">
        <v>81000</v>
      </c>
      <c r="AS32" s="28">
        <f>(AN32*13000)+(AO32*8000)+(AP32*81000)+AR32</f>
        <v>281000</v>
      </c>
      <c r="AT32" s="28">
        <f>(AN32*13000)+(AO32*8000)+(AQ32*81000)+AR32</f>
        <v>281000</v>
      </c>
    </row>
    <row r="33" spans="1:46" ht="25.5" customHeight="1">
      <c r="A33" s="17" t="s">
        <v>197</v>
      </c>
      <c r="B33" s="18"/>
      <c r="C33" s="19" t="s">
        <v>199</v>
      </c>
      <c r="D33" s="17" t="s">
        <v>196</v>
      </c>
      <c r="E33" s="29"/>
      <c r="F33" s="3"/>
      <c r="G33" s="21" t="s">
        <v>202</v>
      </c>
      <c r="H33" s="22" t="s">
        <v>204</v>
      </c>
      <c r="I33" s="25"/>
      <c r="J33" s="25"/>
      <c r="K33" s="25"/>
      <c r="L33" s="25"/>
      <c r="M33" s="25"/>
      <c r="N33" s="25"/>
      <c r="O33" s="25"/>
      <c r="P33" s="25"/>
      <c r="Q33" s="25"/>
      <c r="R33" s="23"/>
      <c r="S33" s="25"/>
      <c r="T33" s="25"/>
      <c r="U33" s="25"/>
      <c r="V33" s="23"/>
      <c r="W33" s="23"/>
      <c r="X33" s="25"/>
      <c r="Y33" s="23"/>
      <c r="Z33" s="23"/>
      <c r="AA33" s="23"/>
      <c r="AB33" s="23"/>
      <c r="AC33" s="24">
        <v>10</v>
      </c>
      <c r="AD33" s="24">
        <v>10</v>
      </c>
      <c r="AE33" s="25"/>
      <c r="AF33" s="25"/>
      <c r="AG33" s="25"/>
      <c r="AH33" s="25"/>
      <c r="AI33" s="24" t="s">
        <v>78</v>
      </c>
      <c r="AJ33" s="25"/>
      <c r="AK33" s="25"/>
      <c r="AL33" s="25"/>
      <c r="AM33" s="26">
        <v>4650005319</v>
      </c>
      <c r="AN33" s="27">
        <f t="shared" si="0"/>
        <v>0</v>
      </c>
      <c r="AO33" s="20">
        <f>SUM(R33:W33,AC34:AD34,M33,O33,N33)</f>
        <v>0</v>
      </c>
      <c r="AP33" s="20"/>
      <c r="AQ33" s="20">
        <f t="shared" si="2"/>
        <v>0</v>
      </c>
      <c r="AR33" s="20"/>
      <c r="AS33" s="28"/>
      <c r="AT33" s="28">
        <f t="shared" ref="AT33:AT72" si="5">(AN33*13000)+(AO33*8000)+(AQ33*81000)+AR33</f>
        <v>0</v>
      </c>
    </row>
    <row r="34" spans="1:46" ht="25.5" customHeight="1">
      <c r="A34" s="17" t="s">
        <v>197</v>
      </c>
      <c r="B34" s="18"/>
      <c r="C34" s="19" t="s">
        <v>199</v>
      </c>
      <c r="D34" s="17" t="s">
        <v>196</v>
      </c>
      <c r="E34" s="29" t="s">
        <v>201</v>
      </c>
      <c r="F34" s="3">
        <v>66</v>
      </c>
      <c r="G34" s="21" t="s">
        <v>205</v>
      </c>
      <c r="H34" s="30" t="s">
        <v>206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3"/>
      <c r="Y34" s="18"/>
      <c r="Z34" s="18"/>
      <c r="AA34" s="24" t="s">
        <v>78</v>
      </c>
      <c r="AB34" s="20"/>
      <c r="AC34" s="23"/>
      <c r="AD34" s="18"/>
      <c r="AE34" s="18"/>
      <c r="AF34" s="18"/>
      <c r="AG34" s="18"/>
      <c r="AH34" s="18"/>
      <c r="AI34" s="18"/>
      <c r="AJ34" s="18"/>
      <c r="AK34" s="18"/>
      <c r="AL34" s="18"/>
      <c r="AM34" s="26">
        <v>4634500443</v>
      </c>
      <c r="AN34" s="27">
        <f t="shared" si="0"/>
        <v>0</v>
      </c>
      <c r="AO34" s="20">
        <f>SUM(R34:W34,AC34:AD34,M34,O34,N34)</f>
        <v>0</v>
      </c>
      <c r="AP34" s="20">
        <v>1</v>
      </c>
      <c r="AQ34" s="20">
        <f t="shared" si="2"/>
        <v>1</v>
      </c>
      <c r="AR34" s="20"/>
      <c r="AS34" s="28">
        <f>(AN34*13000)+(AO34*8000)+(AP34*81000)+AR34</f>
        <v>81000</v>
      </c>
      <c r="AT34" s="28">
        <f t="shared" si="5"/>
        <v>81000</v>
      </c>
    </row>
    <row r="35" spans="1:46" ht="25.5" customHeight="1">
      <c r="A35" s="17" t="s">
        <v>197</v>
      </c>
      <c r="B35" s="18"/>
      <c r="C35" s="19" t="s">
        <v>199</v>
      </c>
      <c r="D35" s="17" t="s">
        <v>196</v>
      </c>
      <c r="E35" s="29"/>
      <c r="F35" s="3"/>
      <c r="G35" s="21" t="s">
        <v>205</v>
      </c>
      <c r="H35" s="30" t="s">
        <v>207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3"/>
      <c r="Y35" s="18"/>
      <c r="Z35" s="18"/>
      <c r="AA35" s="23"/>
      <c r="AB35" s="24" t="s">
        <v>78</v>
      </c>
      <c r="AC35" s="23"/>
      <c r="AD35" s="18"/>
      <c r="AE35" s="18"/>
      <c r="AF35" s="18"/>
      <c r="AG35" s="18"/>
      <c r="AH35" s="18"/>
      <c r="AI35" s="18"/>
      <c r="AJ35" s="18"/>
      <c r="AK35" s="18"/>
      <c r="AL35" s="18"/>
      <c r="AM35" s="26">
        <v>4674500014</v>
      </c>
      <c r="AN35" s="27">
        <f t="shared" si="0"/>
        <v>0</v>
      </c>
      <c r="AO35" s="20">
        <f>SUM(R35:W35,AC35:AD35,M35,O35,N35)</f>
        <v>0</v>
      </c>
      <c r="AP35" s="20">
        <v>2</v>
      </c>
      <c r="AQ35" s="20">
        <f t="shared" si="2"/>
        <v>1</v>
      </c>
      <c r="AR35" s="20"/>
      <c r="AS35" s="28"/>
      <c r="AT35" s="28">
        <f t="shared" si="5"/>
        <v>81000</v>
      </c>
    </row>
    <row r="36" spans="1:46" ht="25.5" customHeight="1">
      <c r="A36" s="17" t="s">
        <v>208</v>
      </c>
      <c r="B36" s="18" t="s">
        <v>209</v>
      </c>
      <c r="C36" s="19" t="s">
        <v>210</v>
      </c>
      <c r="D36" s="17" t="s">
        <v>211</v>
      </c>
      <c r="E36" s="29" t="s">
        <v>212</v>
      </c>
      <c r="F36" s="3">
        <v>21</v>
      </c>
      <c r="G36" s="21" t="s">
        <v>213</v>
      </c>
      <c r="H36" s="41" t="s">
        <v>214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4">
        <v>20</v>
      </c>
      <c r="X36" s="23"/>
      <c r="Y36" s="23"/>
      <c r="Z36" s="23"/>
      <c r="AA36" s="23"/>
      <c r="AB36" s="23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6">
        <v>4614500157</v>
      </c>
      <c r="AN36" s="27">
        <f t="shared" si="0"/>
        <v>0</v>
      </c>
      <c r="AO36" s="20">
        <f t="shared" ref="AO36:AO72" si="6">SUM(R36:W36,AC36:AD36,M36,O36,N36)</f>
        <v>20</v>
      </c>
      <c r="AP36" s="20"/>
      <c r="AQ36" s="20">
        <f t="shared" si="2"/>
        <v>0</v>
      </c>
      <c r="AR36" s="20"/>
      <c r="AS36" s="28">
        <f t="shared" ref="AS36:AS60" si="7">(AN36*13000)+(AO36*8000)+(AP36*81000)+AR36</f>
        <v>160000</v>
      </c>
      <c r="AT36" s="28">
        <f t="shared" si="5"/>
        <v>160000</v>
      </c>
    </row>
    <row r="37" spans="1:46" ht="25.5" customHeight="1">
      <c r="A37" s="17" t="s">
        <v>208</v>
      </c>
      <c r="B37" s="18" t="s">
        <v>209</v>
      </c>
      <c r="C37" s="19" t="s">
        <v>147</v>
      </c>
      <c r="D37" s="17" t="s">
        <v>215</v>
      </c>
      <c r="E37" s="29" t="s">
        <v>212</v>
      </c>
      <c r="F37" s="3">
        <v>20</v>
      </c>
      <c r="G37" s="21" t="s">
        <v>216</v>
      </c>
      <c r="H37" s="30" t="s">
        <v>217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38">
        <v>15</v>
      </c>
      <c r="Y37" s="23"/>
      <c r="Z37" s="23"/>
      <c r="AA37" s="23"/>
      <c r="AB37" s="23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6">
        <v>4622815076</v>
      </c>
      <c r="AN37" s="27">
        <f t="shared" si="0"/>
        <v>15</v>
      </c>
      <c r="AO37" s="20">
        <f t="shared" si="6"/>
        <v>0</v>
      </c>
      <c r="AP37" s="20"/>
      <c r="AQ37" s="20">
        <f t="shared" si="2"/>
        <v>0</v>
      </c>
      <c r="AR37" s="20"/>
      <c r="AS37" s="28">
        <f t="shared" si="7"/>
        <v>195000</v>
      </c>
      <c r="AT37" s="28">
        <f t="shared" si="5"/>
        <v>195000</v>
      </c>
    </row>
    <row r="38" spans="1:46" ht="25.5" customHeight="1">
      <c r="A38" s="17" t="s">
        <v>218</v>
      </c>
      <c r="B38" s="18" t="s">
        <v>219</v>
      </c>
      <c r="C38" s="19" t="s">
        <v>109</v>
      </c>
      <c r="D38" s="17" t="s">
        <v>220</v>
      </c>
      <c r="E38" s="29" t="s">
        <v>221</v>
      </c>
      <c r="F38" s="3">
        <v>37</v>
      </c>
      <c r="G38" s="21" t="s">
        <v>222</v>
      </c>
      <c r="H38" s="41" t="s">
        <v>220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4">
        <v>20</v>
      </c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6">
        <v>4614500181</v>
      </c>
      <c r="AN38" s="27">
        <f t="shared" si="0"/>
        <v>0</v>
      </c>
      <c r="AO38" s="20">
        <f t="shared" si="6"/>
        <v>20</v>
      </c>
      <c r="AP38" s="20"/>
      <c r="AQ38" s="20">
        <f t="shared" si="2"/>
        <v>0</v>
      </c>
      <c r="AR38" s="20"/>
      <c r="AS38" s="28">
        <f t="shared" si="7"/>
        <v>160000</v>
      </c>
      <c r="AT38" s="28">
        <f t="shared" si="5"/>
        <v>160000</v>
      </c>
    </row>
    <row r="39" spans="1:46" ht="25.5" customHeight="1">
      <c r="A39" s="17" t="s">
        <v>218</v>
      </c>
      <c r="B39" s="18" t="s">
        <v>219</v>
      </c>
      <c r="C39" s="19" t="s">
        <v>109</v>
      </c>
      <c r="D39" s="17" t="s">
        <v>220</v>
      </c>
      <c r="E39" s="29" t="s">
        <v>221</v>
      </c>
      <c r="F39" s="3">
        <v>55</v>
      </c>
      <c r="G39" s="21" t="s">
        <v>223</v>
      </c>
      <c r="H39" s="22" t="s">
        <v>224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3"/>
      <c r="W39" s="24">
        <v>20</v>
      </c>
      <c r="X39" s="25"/>
      <c r="Y39" s="23"/>
      <c r="Z39" s="23"/>
      <c r="AA39" s="23"/>
      <c r="AB39" s="23"/>
      <c r="AC39" s="23"/>
      <c r="AD39" s="23"/>
      <c r="AE39" s="25"/>
      <c r="AF39" s="25"/>
      <c r="AG39" s="25"/>
      <c r="AH39" s="25"/>
      <c r="AI39" s="25"/>
      <c r="AJ39" s="25"/>
      <c r="AK39" s="25"/>
      <c r="AL39" s="25"/>
      <c r="AM39" s="26">
        <v>4614500330</v>
      </c>
      <c r="AN39" s="27">
        <f t="shared" si="0"/>
        <v>0</v>
      </c>
      <c r="AO39" s="20">
        <f t="shared" si="6"/>
        <v>20</v>
      </c>
      <c r="AP39" s="20"/>
      <c r="AQ39" s="20">
        <f t="shared" si="2"/>
        <v>0</v>
      </c>
      <c r="AR39" s="20"/>
      <c r="AS39" s="28">
        <f t="shared" si="7"/>
        <v>160000</v>
      </c>
      <c r="AT39" s="28">
        <f t="shared" si="5"/>
        <v>160000</v>
      </c>
    </row>
    <row r="40" spans="1:46" ht="25.5" customHeight="1">
      <c r="A40" s="17" t="s">
        <v>225</v>
      </c>
      <c r="B40" s="18" t="s">
        <v>226</v>
      </c>
      <c r="C40" s="19" t="s">
        <v>227</v>
      </c>
      <c r="D40" s="17" t="s">
        <v>228</v>
      </c>
      <c r="E40" s="29" t="s">
        <v>229</v>
      </c>
      <c r="F40" s="3">
        <v>50</v>
      </c>
      <c r="G40" s="22" t="s">
        <v>230</v>
      </c>
      <c r="H40" s="41" t="s">
        <v>228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3"/>
      <c r="Z40" s="23"/>
      <c r="AA40" s="25"/>
      <c r="AB40" s="25"/>
      <c r="AC40" s="24">
        <v>5</v>
      </c>
      <c r="AD40" s="24">
        <v>5</v>
      </c>
      <c r="AE40" s="25"/>
      <c r="AF40" s="25"/>
      <c r="AG40" s="25"/>
      <c r="AH40" s="25"/>
      <c r="AI40" s="23" t="s">
        <v>77</v>
      </c>
      <c r="AJ40" s="25"/>
      <c r="AK40" s="25"/>
      <c r="AL40" s="25"/>
      <c r="AM40" s="26">
        <v>4650003900</v>
      </c>
      <c r="AN40" s="27">
        <f t="shared" si="0"/>
        <v>0</v>
      </c>
      <c r="AO40" s="20">
        <f t="shared" si="6"/>
        <v>10</v>
      </c>
      <c r="AP40" s="20"/>
      <c r="AQ40" s="20">
        <f t="shared" si="2"/>
        <v>0</v>
      </c>
      <c r="AR40" s="20">
        <v>81000</v>
      </c>
      <c r="AS40" s="28">
        <f t="shared" si="7"/>
        <v>161000</v>
      </c>
      <c r="AT40" s="28">
        <f t="shared" si="5"/>
        <v>161000</v>
      </c>
    </row>
    <row r="41" spans="1:46" ht="25.5" customHeight="1">
      <c r="A41" s="17" t="s">
        <v>231</v>
      </c>
      <c r="B41" s="18" t="s">
        <v>232</v>
      </c>
      <c r="C41" s="36" t="s">
        <v>233</v>
      </c>
      <c r="D41" s="47" t="s">
        <v>234</v>
      </c>
      <c r="E41" s="29" t="s">
        <v>235</v>
      </c>
      <c r="F41" s="3">
        <v>35</v>
      </c>
      <c r="G41" s="21" t="s">
        <v>236</v>
      </c>
      <c r="H41" s="47" t="s">
        <v>237</v>
      </c>
      <c r="I41" s="24" t="s">
        <v>77</v>
      </c>
      <c r="J41" s="24" t="s">
        <v>77</v>
      </c>
      <c r="K41" s="25"/>
      <c r="L41" s="24" t="s">
        <v>77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3"/>
      <c r="Z41" s="23"/>
      <c r="AA41" s="25"/>
      <c r="AB41" s="25"/>
      <c r="AC41" s="25"/>
      <c r="AD41" s="25"/>
      <c r="AE41" s="25"/>
      <c r="AF41" s="25"/>
      <c r="AG41" s="25"/>
      <c r="AH41" s="23"/>
      <c r="AI41" s="25"/>
      <c r="AJ41" s="23" t="s">
        <v>77</v>
      </c>
      <c r="AK41" s="25"/>
      <c r="AL41" s="23"/>
      <c r="AM41" s="26">
        <v>4614500090</v>
      </c>
      <c r="AN41" s="27">
        <f t="shared" si="0"/>
        <v>0</v>
      </c>
      <c r="AO41" s="20">
        <f t="shared" si="6"/>
        <v>0</v>
      </c>
      <c r="AP41" s="20">
        <v>1</v>
      </c>
      <c r="AQ41" s="20">
        <f t="shared" si="2"/>
        <v>3</v>
      </c>
      <c r="AR41" s="20">
        <v>81000</v>
      </c>
      <c r="AS41" s="28">
        <f t="shared" si="7"/>
        <v>162000</v>
      </c>
      <c r="AT41" s="28">
        <f t="shared" si="5"/>
        <v>324000</v>
      </c>
    </row>
    <row r="42" spans="1:46" ht="25.5" customHeight="1">
      <c r="A42" s="17" t="s">
        <v>238</v>
      </c>
      <c r="B42" s="18" t="s">
        <v>239</v>
      </c>
      <c r="C42" s="19" t="s">
        <v>240</v>
      </c>
      <c r="D42" s="17" t="s">
        <v>241</v>
      </c>
      <c r="E42" s="29" t="s">
        <v>242</v>
      </c>
      <c r="F42" s="3">
        <v>69</v>
      </c>
      <c r="G42" s="21" t="s">
        <v>243</v>
      </c>
      <c r="H42" s="22" t="s">
        <v>244</v>
      </c>
      <c r="I42" s="18"/>
      <c r="J42" s="18"/>
      <c r="K42" s="18"/>
      <c r="L42" s="18"/>
      <c r="M42" s="18"/>
      <c r="N42" s="18"/>
      <c r="O42" s="23"/>
      <c r="P42" s="18"/>
      <c r="Q42" s="18"/>
      <c r="R42" s="18"/>
      <c r="S42" s="18"/>
      <c r="T42" s="18"/>
      <c r="U42" s="18"/>
      <c r="V42" s="18"/>
      <c r="W42" s="24">
        <v>20</v>
      </c>
      <c r="X42" s="23"/>
      <c r="Y42" s="18"/>
      <c r="Z42" s="18"/>
      <c r="AA42" s="23"/>
      <c r="AB42" s="23"/>
      <c r="AC42" s="23"/>
      <c r="AD42" s="18"/>
      <c r="AE42" s="18"/>
      <c r="AF42" s="18"/>
      <c r="AG42" s="18"/>
      <c r="AH42" s="18"/>
      <c r="AI42" s="18"/>
      <c r="AJ42" s="18"/>
      <c r="AK42" s="18"/>
      <c r="AL42" s="18"/>
      <c r="AM42" s="26">
        <v>4614500447</v>
      </c>
      <c r="AN42" s="27">
        <f t="shared" si="0"/>
        <v>0</v>
      </c>
      <c r="AO42" s="20">
        <f t="shared" si="6"/>
        <v>20</v>
      </c>
      <c r="AP42" s="20"/>
      <c r="AQ42" s="20">
        <f t="shared" si="2"/>
        <v>0</v>
      </c>
      <c r="AR42" s="20"/>
      <c r="AS42" s="28">
        <f t="shared" si="7"/>
        <v>160000</v>
      </c>
      <c r="AT42" s="28">
        <f t="shared" si="5"/>
        <v>160000</v>
      </c>
    </row>
    <row r="43" spans="1:46" ht="25.5" customHeight="1">
      <c r="A43" s="17" t="s">
        <v>245</v>
      </c>
      <c r="B43" s="18" t="s">
        <v>246</v>
      </c>
      <c r="C43" s="19" t="s">
        <v>247</v>
      </c>
      <c r="D43" s="22" t="s">
        <v>248</v>
      </c>
      <c r="E43" s="29" t="s">
        <v>249</v>
      </c>
      <c r="F43" s="3">
        <v>81</v>
      </c>
      <c r="G43" s="21" t="s">
        <v>250</v>
      </c>
      <c r="H43" s="22" t="s">
        <v>251</v>
      </c>
      <c r="I43" s="23"/>
      <c r="J43" s="23"/>
      <c r="K43" s="23"/>
      <c r="L43" s="18"/>
      <c r="M43" s="23"/>
      <c r="N43" s="18"/>
      <c r="O43" s="23"/>
      <c r="P43" s="18"/>
      <c r="Q43" s="18"/>
      <c r="R43" s="18"/>
      <c r="S43" s="18"/>
      <c r="T43" s="18"/>
      <c r="U43" s="18"/>
      <c r="V43" s="18"/>
      <c r="W43" s="23"/>
      <c r="X43" s="23"/>
      <c r="Y43" s="18"/>
      <c r="Z43" s="18"/>
      <c r="AA43" s="23"/>
      <c r="AB43" s="23"/>
      <c r="AC43" s="24">
        <v>10</v>
      </c>
      <c r="AD43" s="25"/>
      <c r="AE43" s="18"/>
      <c r="AF43" s="18"/>
      <c r="AG43" s="18"/>
      <c r="AH43" s="18"/>
      <c r="AI43" s="18"/>
      <c r="AJ43" s="18"/>
      <c r="AK43" s="18"/>
      <c r="AL43" s="18"/>
      <c r="AM43" s="26">
        <v>4654500083</v>
      </c>
      <c r="AN43" s="27">
        <f t="shared" si="0"/>
        <v>0</v>
      </c>
      <c r="AO43" s="20">
        <f t="shared" si="6"/>
        <v>10</v>
      </c>
      <c r="AP43" s="20"/>
      <c r="AQ43" s="20">
        <f t="shared" si="2"/>
        <v>0</v>
      </c>
      <c r="AR43" s="20"/>
      <c r="AS43" s="28">
        <f t="shared" si="7"/>
        <v>80000</v>
      </c>
      <c r="AT43" s="28">
        <f t="shared" si="5"/>
        <v>80000</v>
      </c>
    </row>
    <row r="44" spans="1:46" ht="25.5" customHeight="1">
      <c r="A44" s="17" t="s">
        <v>252</v>
      </c>
      <c r="B44" s="18"/>
      <c r="C44" s="19" t="s">
        <v>253</v>
      </c>
      <c r="D44" s="17" t="s">
        <v>254</v>
      </c>
      <c r="E44" s="29"/>
      <c r="F44" s="3">
        <v>97</v>
      </c>
      <c r="G44" s="21" t="s">
        <v>255</v>
      </c>
      <c r="H44" s="22" t="s">
        <v>256</v>
      </c>
      <c r="I44" s="23"/>
      <c r="J44" s="23"/>
      <c r="K44" s="23"/>
      <c r="L44" s="18"/>
      <c r="M44" s="23"/>
      <c r="N44" s="18"/>
      <c r="O44" s="23"/>
      <c r="P44" s="18"/>
      <c r="Q44" s="18"/>
      <c r="R44" s="18"/>
      <c r="S44" s="18"/>
      <c r="T44" s="18"/>
      <c r="U44" s="18"/>
      <c r="V44" s="18"/>
      <c r="W44" s="23"/>
      <c r="X44" s="23"/>
      <c r="Y44" s="18"/>
      <c r="Z44" s="18"/>
      <c r="AA44" s="23"/>
      <c r="AB44" s="23"/>
      <c r="AC44" s="24">
        <v>10</v>
      </c>
      <c r="AD44" s="23"/>
      <c r="AE44" s="23"/>
      <c r="AF44" s="23"/>
      <c r="AG44" s="18"/>
      <c r="AH44" s="18"/>
      <c r="AI44" s="18"/>
      <c r="AJ44" s="18"/>
      <c r="AK44" s="18"/>
      <c r="AL44" s="18"/>
      <c r="AM44" s="26">
        <v>4654500133</v>
      </c>
      <c r="AN44" s="27">
        <f t="shared" si="0"/>
        <v>0</v>
      </c>
      <c r="AO44" s="20">
        <f t="shared" si="6"/>
        <v>10</v>
      </c>
      <c r="AP44" s="20"/>
      <c r="AQ44" s="20">
        <f t="shared" si="2"/>
        <v>0</v>
      </c>
      <c r="AR44" s="20"/>
      <c r="AS44" s="28">
        <f t="shared" si="7"/>
        <v>80000</v>
      </c>
      <c r="AT44" s="28">
        <f t="shared" si="5"/>
        <v>80000</v>
      </c>
    </row>
    <row r="45" spans="1:46" ht="25.5" customHeight="1">
      <c r="A45" s="17" t="s">
        <v>257</v>
      </c>
      <c r="B45" s="18" t="s">
        <v>258</v>
      </c>
      <c r="C45" s="19" t="s">
        <v>259</v>
      </c>
      <c r="D45" s="17" t="s">
        <v>260</v>
      </c>
      <c r="E45" s="29" t="s">
        <v>261</v>
      </c>
      <c r="F45" s="3">
        <v>77</v>
      </c>
      <c r="G45" s="21" t="s">
        <v>262</v>
      </c>
      <c r="H45" s="22" t="s">
        <v>263</v>
      </c>
      <c r="I45" s="23"/>
      <c r="J45" s="23"/>
      <c r="K45" s="18"/>
      <c r="L45" s="18"/>
      <c r="M45" s="18"/>
      <c r="N45" s="18"/>
      <c r="O45" s="23"/>
      <c r="P45" s="18"/>
      <c r="Q45" s="18"/>
      <c r="R45" s="18"/>
      <c r="S45" s="18"/>
      <c r="T45" s="18"/>
      <c r="U45" s="18"/>
      <c r="V45" s="18"/>
      <c r="W45" s="23"/>
      <c r="X45" s="24">
        <v>8</v>
      </c>
      <c r="Y45" s="18"/>
      <c r="Z45" s="18"/>
      <c r="AA45" s="23"/>
      <c r="AB45" s="23"/>
      <c r="AC45" s="23"/>
      <c r="AD45" s="25"/>
      <c r="AE45" s="18"/>
      <c r="AF45" s="18"/>
      <c r="AG45" s="18"/>
      <c r="AH45" s="18"/>
      <c r="AI45" s="18"/>
      <c r="AJ45" s="18"/>
      <c r="AK45" s="18"/>
      <c r="AL45" s="18"/>
      <c r="AM45" s="26">
        <v>4621900846</v>
      </c>
      <c r="AN45" s="27">
        <f t="shared" si="0"/>
        <v>8</v>
      </c>
      <c r="AO45" s="20">
        <f t="shared" si="6"/>
        <v>0</v>
      </c>
      <c r="AP45" s="20"/>
      <c r="AQ45" s="20">
        <f t="shared" si="2"/>
        <v>0</v>
      </c>
      <c r="AR45" s="20"/>
      <c r="AS45" s="28">
        <f t="shared" si="7"/>
        <v>104000</v>
      </c>
      <c r="AT45" s="28">
        <f t="shared" si="5"/>
        <v>104000</v>
      </c>
    </row>
    <row r="46" spans="1:46" ht="25.5" customHeight="1">
      <c r="A46" s="17" t="s">
        <v>264</v>
      </c>
      <c r="B46" s="18" t="s">
        <v>265</v>
      </c>
      <c r="C46" s="19" t="s">
        <v>266</v>
      </c>
      <c r="D46" s="22" t="s">
        <v>267</v>
      </c>
      <c r="E46" s="29" t="s">
        <v>268</v>
      </c>
      <c r="F46" s="3">
        <v>84</v>
      </c>
      <c r="G46" s="21" t="s">
        <v>269</v>
      </c>
      <c r="H46" s="22" t="s">
        <v>270</v>
      </c>
      <c r="I46" s="23"/>
      <c r="J46" s="23"/>
      <c r="K46" s="23"/>
      <c r="L46" s="18"/>
      <c r="M46" s="23"/>
      <c r="N46" s="18"/>
      <c r="O46" s="23"/>
      <c r="P46" s="18"/>
      <c r="Q46" s="18"/>
      <c r="R46" s="18"/>
      <c r="S46" s="18"/>
      <c r="T46" s="18"/>
      <c r="U46" s="18"/>
      <c r="V46" s="18"/>
      <c r="W46" s="23"/>
      <c r="X46" s="23"/>
      <c r="Y46" s="18"/>
      <c r="Z46" s="18"/>
      <c r="AA46" s="23"/>
      <c r="AB46" s="23"/>
      <c r="AC46" s="24">
        <v>10</v>
      </c>
      <c r="AD46" s="24">
        <v>10</v>
      </c>
      <c r="AE46" s="24" t="s">
        <v>78</v>
      </c>
      <c r="AF46" s="24" t="s">
        <v>78</v>
      </c>
      <c r="AG46" s="18"/>
      <c r="AH46" s="18"/>
      <c r="AI46" s="18"/>
      <c r="AJ46" s="18"/>
      <c r="AK46" s="18"/>
      <c r="AL46" s="18"/>
      <c r="AM46" s="26">
        <v>4654500091</v>
      </c>
      <c r="AN46" s="27">
        <f t="shared" si="0"/>
        <v>0</v>
      </c>
      <c r="AO46" s="20">
        <f t="shared" si="6"/>
        <v>20</v>
      </c>
      <c r="AP46" s="20"/>
      <c r="AQ46" s="20">
        <f t="shared" si="2"/>
        <v>0</v>
      </c>
      <c r="AR46" s="20"/>
      <c r="AS46" s="28">
        <f t="shared" si="7"/>
        <v>160000</v>
      </c>
      <c r="AT46" s="28">
        <f t="shared" si="5"/>
        <v>160000</v>
      </c>
    </row>
    <row r="47" spans="1:46" ht="25.5" customHeight="1">
      <c r="A47" s="17" t="s">
        <v>271</v>
      </c>
      <c r="B47" s="18" t="s">
        <v>272</v>
      </c>
      <c r="C47" s="19" t="s">
        <v>273</v>
      </c>
      <c r="D47" s="17" t="s">
        <v>274</v>
      </c>
      <c r="E47" s="29" t="s">
        <v>275</v>
      </c>
      <c r="F47" s="3">
        <v>48</v>
      </c>
      <c r="G47" s="21" t="s">
        <v>276</v>
      </c>
      <c r="H47" s="41" t="s">
        <v>277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4">
        <v>10</v>
      </c>
      <c r="AD47" s="24">
        <v>5</v>
      </c>
      <c r="AE47" s="23"/>
      <c r="AF47" s="23"/>
      <c r="AG47" s="23"/>
      <c r="AH47" s="23"/>
      <c r="AI47" s="23"/>
      <c r="AJ47" s="23"/>
      <c r="AK47" s="23"/>
      <c r="AL47" s="23"/>
      <c r="AM47" s="26">
        <v>4650002886</v>
      </c>
      <c r="AN47" s="27">
        <f t="shared" si="0"/>
        <v>0</v>
      </c>
      <c r="AO47" s="20">
        <f t="shared" si="6"/>
        <v>15</v>
      </c>
      <c r="AP47" s="20"/>
      <c r="AQ47" s="20">
        <f t="shared" si="2"/>
        <v>0</v>
      </c>
      <c r="AR47" s="20"/>
      <c r="AS47" s="28">
        <f t="shared" si="7"/>
        <v>120000</v>
      </c>
      <c r="AT47" s="28">
        <f t="shared" si="5"/>
        <v>120000</v>
      </c>
    </row>
    <row r="48" spans="1:46" ht="25.5" customHeight="1">
      <c r="A48" s="17" t="s">
        <v>278</v>
      </c>
      <c r="B48" s="18" t="s">
        <v>279</v>
      </c>
      <c r="C48" s="19" t="s">
        <v>199</v>
      </c>
      <c r="D48" s="17" t="s">
        <v>280</v>
      </c>
      <c r="E48" s="29" t="s">
        <v>281</v>
      </c>
      <c r="F48" s="3">
        <v>71</v>
      </c>
      <c r="G48" s="21" t="s">
        <v>282</v>
      </c>
      <c r="H48" s="22" t="s">
        <v>283</v>
      </c>
      <c r="I48" s="18"/>
      <c r="J48" s="18"/>
      <c r="K48" s="18"/>
      <c r="L48" s="18"/>
      <c r="M48" s="18"/>
      <c r="N48" s="18"/>
      <c r="O48" s="23"/>
      <c r="P48" s="18"/>
      <c r="Q48" s="18"/>
      <c r="R48" s="18"/>
      <c r="S48" s="18"/>
      <c r="T48" s="18"/>
      <c r="U48" s="18"/>
      <c r="V48" s="18"/>
      <c r="W48" s="23"/>
      <c r="X48" s="23"/>
      <c r="Y48" s="18"/>
      <c r="Z48" s="18"/>
      <c r="AA48" s="23"/>
      <c r="AB48" s="23"/>
      <c r="AC48" s="24">
        <v>10</v>
      </c>
      <c r="AD48" s="24">
        <v>10</v>
      </c>
      <c r="AE48" s="24" t="s">
        <v>78</v>
      </c>
      <c r="AF48" s="17"/>
      <c r="AG48" s="18"/>
      <c r="AH48" s="18"/>
      <c r="AI48" s="18"/>
      <c r="AJ48" s="18"/>
      <c r="AK48" s="18"/>
      <c r="AL48" s="18"/>
      <c r="AM48" s="26">
        <v>4654500059</v>
      </c>
      <c r="AN48" s="27">
        <f t="shared" si="0"/>
        <v>0</v>
      </c>
      <c r="AO48" s="20">
        <f t="shared" si="6"/>
        <v>20</v>
      </c>
      <c r="AP48" s="20"/>
      <c r="AQ48" s="20">
        <f t="shared" si="2"/>
        <v>0</v>
      </c>
      <c r="AR48" s="20"/>
      <c r="AS48" s="28">
        <f t="shared" si="7"/>
        <v>160000</v>
      </c>
      <c r="AT48" s="28">
        <f t="shared" si="5"/>
        <v>160000</v>
      </c>
    </row>
    <row r="49" spans="1:46" ht="25.5" customHeight="1">
      <c r="A49" s="17" t="s">
        <v>278</v>
      </c>
      <c r="B49" s="18" t="s">
        <v>279</v>
      </c>
      <c r="C49" s="19" t="s">
        <v>81</v>
      </c>
      <c r="D49" s="17" t="s">
        <v>280</v>
      </c>
      <c r="E49" s="29" t="s">
        <v>281</v>
      </c>
      <c r="F49" s="3">
        <v>89</v>
      </c>
      <c r="G49" s="21" t="s">
        <v>282</v>
      </c>
      <c r="H49" s="22" t="s">
        <v>283</v>
      </c>
      <c r="I49" s="23"/>
      <c r="J49" s="23"/>
      <c r="K49" s="23"/>
      <c r="L49" s="18"/>
      <c r="M49" s="23"/>
      <c r="N49" s="18"/>
      <c r="O49" s="23"/>
      <c r="P49" s="18"/>
      <c r="Q49" s="18"/>
      <c r="R49" s="18"/>
      <c r="S49" s="18"/>
      <c r="T49" s="18"/>
      <c r="U49" s="18"/>
      <c r="V49" s="18"/>
      <c r="W49" s="23"/>
      <c r="X49" s="23"/>
      <c r="Y49" s="18"/>
      <c r="Z49" s="18"/>
      <c r="AA49" s="23"/>
      <c r="AB49" s="24" t="s">
        <v>78</v>
      </c>
      <c r="AC49" s="23"/>
      <c r="AD49" s="23"/>
      <c r="AE49" s="23" t="s">
        <v>78</v>
      </c>
      <c r="AF49" s="23"/>
      <c r="AG49" s="18"/>
      <c r="AH49" s="18"/>
      <c r="AI49" s="18"/>
      <c r="AJ49" s="18"/>
      <c r="AK49" s="18"/>
      <c r="AL49" s="18"/>
      <c r="AM49" s="26">
        <v>4674500030</v>
      </c>
      <c r="AN49" s="27">
        <f t="shared" si="0"/>
        <v>0</v>
      </c>
      <c r="AO49" s="20">
        <f t="shared" si="6"/>
        <v>0</v>
      </c>
      <c r="AP49" s="20">
        <v>1</v>
      </c>
      <c r="AQ49" s="20">
        <f t="shared" si="2"/>
        <v>1</v>
      </c>
      <c r="AR49" s="20"/>
      <c r="AS49" s="28">
        <f t="shared" si="7"/>
        <v>81000</v>
      </c>
      <c r="AT49" s="28">
        <f t="shared" si="5"/>
        <v>81000</v>
      </c>
    </row>
    <row r="50" spans="1:46" ht="25.5" customHeight="1">
      <c r="A50" s="17" t="s">
        <v>284</v>
      </c>
      <c r="B50" s="18" t="s">
        <v>285</v>
      </c>
      <c r="C50" s="19" t="s">
        <v>113</v>
      </c>
      <c r="D50" s="17" t="s">
        <v>286</v>
      </c>
      <c r="E50" s="29" t="s">
        <v>287</v>
      </c>
      <c r="F50" s="3">
        <v>70</v>
      </c>
      <c r="G50" s="21" t="s">
        <v>288</v>
      </c>
      <c r="H50" s="22" t="s">
        <v>289</v>
      </c>
      <c r="I50" s="18"/>
      <c r="J50" s="18"/>
      <c r="K50" s="18"/>
      <c r="L50" s="18"/>
      <c r="M50" s="18"/>
      <c r="N50" s="18"/>
      <c r="O50" s="23"/>
      <c r="P50" s="18"/>
      <c r="Q50" s="18"/>
      <c r="R50" s="18"/>
      <c r="S50" s="18"/>
      <c r="T50" s="18"/>
      <c r="U50" s="18"/>
      <c r="V50" s="18"/>
      <c r="W50" s="23"/>
      <c r="X50" s="23"/>
      <c r="Y50" s="18"/>
      <c r="Z50" s="18"/>
      <c r="AA50" s="23"/>
      <c r="AB50" s="23"/>
      <c r="AC50" s="23"/>
      <c r="AD50" s="24">
        <v>10</v>
      </c>
      <c r="AE50" s="18"/>
      <c r="AF50" s="18"/>
      <c r="AG50" s="18"/>
      <c r="AH50" s="18"/>
      <c r="AI50" s="18"/>
      <c r="AJ50" s="18"/>
      <c r="AK50" s="18"/>
      <c r="AL50" s="18"/>
      <c r="AM50" s="26">
        <v>4654500042</v>
      </c>
      <c r="AN50" s="27">
        <f t="shared" si="0"/>
        <v>0</v>
      </c>
      <c r="AO50" s="20">
        <f t="shared" si="6"/>
        <v>10</v>
      </c>
      <c r="AP50" s="20"/>
      <c r="AQ50" s="20">
        <f t="shared" si="2"/>
        <v>0</v>
      </c>
      <c r="AR50" s="20"/>
      <c r="AS50" s="28">
        <f t="shared" si="7"/>
        <v>80000</v>
      </c>
      <c r="AT50" s="28">
        <f t="shared" si="5"/>
        <v>80000</v>
      </c>
    </row>
    <row r="51" spans="1:46" ht="25.5" customHeight="1">
      <c r="A51" s="17" t="s">
        <v>290</v>
      </c>
      <c r="B51" s="18"/>
      <c r="C51" s="19" t="s">
        <v>199</v>
      </c>
      <c r="D51" s="17" t="s">
        <v>291</v>
      </c>
      <c r="E51" s="29"/>
      <c r="F51" s="3">
        <v>99</v>
      </c>
      <c r="G51" s="21" t="s">
        <v>292</v>
      </c>
      <c r="H51" s="22" t="s">
        <v>293</v>
      </c>
      <c r="I51" s="24" t="s">
        <v>78</v>
      </c>
      <c r="J51" s="24" t="s">
        <v>78</v>
      </c>
      <c r="K51" s="23"/>
      <c r="L51" s="18"/>
      <c r="M51" s="23"/>
      <c r="N51" s="18"/>
      <c r="O51" s="23"/>
      <c r="P51" s="18"/>
      <c r="Q51" s="18"/>
      <c r="R51" s="18"/>
      <c r="S51" s="18"/>
      <c r="T51" s="18"/>
      <c r="U51" s="18"/>
      <c r="V51" s="18"/>
      <c r="W51" s="23"/>
      <c r="X51" s="23"/>
      <c r="Y51" s="18"/>
      <c r="Z51" s="18"/>
      <c r="AA51" s="23"/>
      <c r="AB51" s="23"/>
      <c r="AC51" s="23"/>
      <c r="AD51" s="23"/>
      <c r="AE51" s="23"/>
      <c r="AF51" s="23"/>
      <c r="AG51" s="18"/>
      <c r="AH51" s="18"/>
      <c r="AI51" s="18"/>
      <c r="AJ51" s="18"/>
      <c r="AK51" s="18"/>
      <c r="AL51" s="18"/>
      <c r="AM51" s="26">
        <v>4614500637</v>
      </c>
      <c r="AN51" s="27">
        <f t="shared" si="0"/>
        <v>0</v>
      </c>
      <c r="AO51" s="20">
        <f t="shared" si="6"/>
        <v>0</v>
      </c>
      <c r="AP51" s="20">
        <v>1</v>
      </c>
      <c r="AQ51" s="20">
        <f t="shared" si="2"/>
        <v>2</v>
      </c>
      <c r="AR51" s="20"/>
      <c r="AS51" s="28">
        <f t="shared" si="7"/>
        <v>81000</v>
      </c>
      <c r="AT51" s="28">
        <f t="shared" si="5"/>
        <v>162000</v>
      </c>
    </row>
    <row r="52" spans="1:46" ht="25.5" customHeight="1">
      <c r="A52" s="17" t="s">
        <v>294</v>
      </c>
      <c r="B52" s="18" t="s">
        <v>295</v>
      </c>
      <c r="C52" s="36" t="s">
        <v>296</v>
      </c>
      <c r="D52" s="47" t="s">
        <v>297</v>
      </c>
      <c r="E52" s="48"/>
      <c r="F52" s="3">
        <v>33</v>
      </c>
      <c r="G52" s="21" t="s">
        <v>298</v>
      </c>
      <c r="H52" s="49" t="s">
        <v>299</v>
      </c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4">
        <v>10</v>
      </c>
      <c r="AD52" s="24">
        <v>5</v>
      </c>
      <c r="AE52" s="23"/>
      <c r="AF52" s="23"/>
      <c r="AG52" s="23"/>
      <c r="AH52" s="23"/>
      <c r="AI52" s="23" t="s">
        <v>77</v>
      </c>
      <c r="AJ52" s="23"/>
      <c r="AK52" s="23"/>
      <c r="AL52" s="23"/>
      <c r="AM52" s="26">
        <v>4650002563</v>
      </c>
      <c r="AN52" s="27">
        <f t="shared" si="0"/>
        <v>0</v>
      </c>
      <c r="AO52" s="20">
        <f t="shared" si="6"/>
        <v>15</v>
      </c>
      <c r="AP52" s="20"/>
      <c r="AQ52" s="20">
        <f t="shared" si="2"/>
        <v>0</v>
      </c>
      <c r="AR52" s="20">
        <v>81000</v>
      </c>
      <c r="AS52" s="28">
        <f t="shared" si="7"/>
        <v>201000</v>
      </c>
      <c r="AT52" s="28">
        <f t="shared" si="5"/>
        <v>201000</v>
      </c>
    </row>
    <row r="53" spans="1:46" ht="25.5" customHeight="1">
      <c r="A53" s="17" t="s">
        <v>294</v>
      </c>
      <c r="B53" s="18" t="s">
        <v>295</v>
      </c>
      <c r="C53" s="36" t="s">
        <v>296</v>
      </c>
      <c r="D53" s="47" t="s">
        <v>297</v>
      </c>
      <c r="E53" s="48"/>
      <c r="F53" s="3">
        <v>34</v>
      </c>
      <c r="G53" s="21" t="s">
        <v>300</v>
      </c>
      <c r="H53" s="41" t="s">
        <v>301</v>
      </c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4">
        <v>10</v>
      </c>
      <c r="AE53" s="23"/>
      <c r="AF53" s="23"/>
      <c r="AG53" s="23"/>
      <c r="AH53" s="23"/>
      <c r="AI53" s="23" t="s">
        <v>77</v>
      </c>
      <c r="AJ53" s="23"/>
      <c r="AK53" s="23"/>
      <c r="AL53" s="23"/>
      <c r="AM53" s="26">
        <v>4650004221</v>
      </c>
      <c r="AN53" s="27">
        <f t="shared" si="0"/>
        <v>0</v>
      </c>
      <c r="AO53" s="20">
        <f t="shared" si="6"/>
        <v>10</v>
      </c>
      <c r="AP53" s="20"/>
      <c r="AQ53" s="20">
        <f t="shared" si="2"/>
        <v>0</v>
      </c>
      <c r="AR53" s="20">
        <v>81000</v>
      </c>
      <c r="AS53" s="28">
        <f t="shared" si="7"/>
        <v>161000</v>
      </c>
      <c r="AT53" s="28">
        <f t="shared" si="5"/>
        <v>161000</v>
      </c>
    </row>
    <row r="54" spans="1:46" ht="25.5" customHeight="1">
      <c r="A54" s="17" t="s">
        <v>302</v>
      </c>
      <c r="B54" s="18" t="s">
        <v>303</v>
      </c>
      <c r="C54" s="19" t="s">
        <v>304</v>
      </c>
      <c r="D54" s="17" t="s">
        <v>305</v>
      </c>
      <c r="E54" s="29" t="s">
        <v>306</v>
      </c>
      <c r="F54" s="3">
        <v>72</v>
      </c>
      <c r="G54" s="21" t="s">
        <v>307</v>
      </c>
      <c r="H54" s="22" t="s">
        <v>308</v>
      </c>
      <c r="I54" s="24" t="s">
        <v>78</v>
      </c>
      <c r="J54" s="24" t="s">
        <v>78</v>
      </c>
      <c r="K54" s="18"/>
      <c r="L54" s="18"/>
      <c r="M54" s="18"/>
      <c r="N54" s="18"/>
      <c r="O54" s="23"/>
      <c r="P54" s="18"/>
      <c r="Q54" s="18"/>
      <c r="R54" s="18"/>
      <c r="S54" s="18"/>
      <c r="T54" s="18"/>
      <c r="U54" s="18"/>
      <c r="V54" s="18"/>
      <c r="W54" s="23"/>
      <c r="X54" s="23"/>
      <c r="Y54" s="18"/>
      <c r="Z54" s="18"/>
      <c r="AA54" s="23"/>
      <c r="AB54" s="23"/>
      <c r="AC54" s="23"/>
      <c r="AD54" s="25"/>
      <c r="AE54" s="18"/>
      <c r="AF54" s="18"/>
      <c r="AG54" s="18"/>
      <c r="AH54" s="18"/>
      <c r="AI54" s="18"/>
      <c r="AJ54" s="23" t="s">
        <v>78</v>
      </c>
      <c r="AK54" s="18"/>
      <c r="AL54" s="18"/>
      <c r="AM54" s="26">
        <v>4614500454</v>
      </c>
      <c r="AN54" s="27">
        <f t="shared" si="0"/>
        <v>0</v>
      </c>
      <c r="AO54" s="20">
        <f t="shared" si="6"/>
        <v>0</v>
      </c>
      <c r="AP54" s="20">
        <v>1</v>
      </c>
      <c r="AQ54" s="20">
        <f t="shared" si="2"/>
        <v>2</v>
      </c>
      <c r="AR54" s="20">
        <v>81000</v>
      </c>
      <c r="AS54" s="28">
        <f t="shared" si="7"/>
        <v>162000</v>
      </c>
      <c r="AT54" s="28">
        <f t="shared" si="5"/>
        <v>243000</v>
      </c>
    </row>
    <row r="55" spans="1:46" ht="25.5" customHeight="1">
      <c r="A55" s="17" t="s">
        <v>309</v>
      </c>
      <c r="B55" s="18" t="s">
        <v>310</v>
      </c>
      <c r="C55" s="36" t="s">
        <v>161</v>
      </c>
      <c r="D55" s="47" t="s">
        <v>311</v>
      </c>
      <c r="E55" s="29" t="s">
        <v>312</v>
      </c>
      <c r="F55" s="3">
        <v>45</v>
      </c>
      <c r="G55" s="21" t="s">
        <v>313</v>
      </c>
      <c r="H55" s="30" t="s">
        <v>314</v>
      </c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4">
        <v>20</v>
      </c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6">
        <v>4614500249</v>
      </c>
      <c r="AN55" s="27">
        <f t="shared" si="0"/>
        <v>0</v>
      </c>
      <c r="AO55" s="20">
        <f t="shared" si="6"/>
        <v>20</v>
      </c>
      <c r="AP55" s="20"/>
      <c r="AQ55" s="20">
        <f t="shared" si="2"/>
        <v>0</v>
      </c>
      <c r="AR55" s="20"/>
      <c r="AS55" s="28">
        <f t="shared" si="7"/>
        <v>160000</v>
      </c>
      <c r="AT55" s="28">
        <f t="shared" si="5"/>
        <v>160000</v>
      </c>
    </row>
    <row r="56" spans="1:46" ht="25.5" customHeight="1">
      <c r="A56" s="17" t="s">
        <v>315</v>
      </c>
      <c r="B56" s="18" t="s">
        <v>316</v>
      </c>
      <c r="C56" s="19" t="s">
        <v>317</v>
      </c>
      <c r="D56" s="17" t="s">
        <v>318</v>
      </c>
      <c r="E56" s="29"/>
      <c r="F56" s="3">
        <v>63</v>
      </c>
      <c r="G56" s="21" t="s">
        <v>319</v>
      </c>
      <c r="H56" s="41" t="s">
        <v>320</v>
      </c>
      <c r="I56" s="25"/>
      <c r="J56" s="25"/>
      <c r="K56" s="25"/>
      <c r="L56" s="25"/>
      <c r="M56" s="23"/>
      <c r="N56" s="25"/>
      <c r="O56" s="25"/>
      <c r="P56" s="25"/>
      <c r="Q56" s="25"/>
      <c r="R56" s="25"/>
      <c r="S56" s="25"/>
      <c r="T56" s="25"/>
      <c r="U56" s="25"/>
      <c r="V56" s="23"/>
      <c r="W56" s="23"/>
      <c r="X56" s="25"/>
      <c r="Y56" s="23"/>
      <c r="Z56" s="23"/>
      <c r="AA56" s="23"/>
      <c r="AB56" s="23"/>
      <c r="AC56" s="24">
        <v>10</v>
      </c>
      <c r="AD56" s="24">
        <v>10</v>
      </c>
      <c r="AE56" s="50"/>
      <c r="AF56" s="25"/>
      <c r="AG56" s="23"/>
      <c r="AH56" s="25"/>
      <c r="AI56" s="23"/>
      <c r="AJ56" s="25"/>
      <c r="AK56" s="25"/>
      <c r="AL56" s="25"/>
      <c r="AM56" s="26">
        <v>4654500018</v>
      </c>
      <c r="AN56" s="27">
        <f t="shared" si="0"/>
        <v>0</v>
      </c>
      <c r="AO56" s="20">
        <f t="shared" si="6"/>
        <v>20</v>
      </c>
      <c r="AP56" s="20"/>
      <c r="AQ56" s="20">
        <f t="shared" si="2"/>
        <v>0</v>
      </c>
      <c r="AR56" s="20"/>
      <c r="AS56" s="28">
        <f t="shared" si="7"/>
        <v>160000</v>
      </c>
      <c r="AT56" s="28">
        <f t="shared" si="5"/>
        <v>160000</v>
      </c>
    </row>
    <row r="57" spans="1:46" ht="25.5" customHeight="1">
      <c r="A57" s="17" t="s">
        <v>321</v>
      </c>
      <c r="B57" s="18"/>
      <c r="C57" s="19" t="s">
        <v>322</v>
      </c>
      <c r="D57" s="17" t="s">
        <v>323</v>
      </c>
      <c r="E57" s="29"/>
      <c r="F57" s="3">
        <v>96</v>
      </c>
      <c r="G57" s="21" t="s">
        <v>324</v>
      </c>
      <c r="H57" s="22" t="s">
        <v>325</v>
      </c>
      <c r="I57" s="24" t="s">
        <v>78</v>
      </c>
      <c r="J57" s="24" t="s">
        <v>78</v>
      </c>
      <c r="K57" s="23"/>
      <c r="L57" s="18"/>
      <c r="M57" s="23"/>
      <c r="N57" s="18"/>
      <c r="O57" s="23"/>
      <c r="P57" s="18"/>
      <c r="Q57" s="18"/>
      <c r="R57" s="18"/>
      <c r="S57" s="18"/>
      <c r="T57" s="18"/>
      <c r="U57" s="18"/>
      <c r="V57" s="18"/>
      <c r="W57" s="23"/>
      <c r="X57" s="23"/>
      <c r="Y57" s="18"/>
      <c r="Z57" s="18"/>
      <c r="AA57" s="23"/>
      <c r="AB57" s="23"/>
      <c r="AC57" s="23"/>
      <c r="AD57" s="23"/>
      <c r="AE57" s="23"/>
      <c r="AF57" s="23"/>
      <c r="AG57" s="18"/>
      <c r="AH57" s="18"/>
      <c r="AI57" s="18"/>
      <c r="AJ57" s="18"/>
      <c r="AK57" s="18"/>
      <c r="AL57" s="18"/>
      <c r="AM57" s="26">
        <v>4614500603</v>
      </c>
      <c r="AN57" s="27">
        <f t="shared" si="0"/>
        <v>0</v>
      </c>
      <c r="AO57" s="20">
        <f t="shared" si="6"/>
        <v>0</v>
      </c>
      <c r="AP57" s="20">
        <v>1</v>
      </c>
      <c r="AQ57" s="20">
        <f t="shared" si="2"/>
        <v>2</v>
      </c>
      <c r="AR57" s="20"/>
      <c r="AS57" s="28">
        <f t="shared" si="7"/>
        <v>81000</v>
      </c>
      <c r="AT57" s="28">
        <f t="shared" si="5"/>
        <v>162000</v>
      </c>
    </row>
    <row r="58" spans="1:46" ht="25.5" customHeight="1">
      <c r="A58" s="17" t="s">
        <v>326</v>
      </c>
      <c r="B58" s="18" t="s">
        <v>327</v>
      </c>
      <c r="C58" s="19" t="s">
        <v>328</v>
      </c>
      <c r="D58" s="17" t="s">
        <v>329</v>
      </c>
      <c r="E58" s="29" t="s">
        <v>330</v>
      </c>
      <c r="F58" s="3">
        <v>59</v>
      </c>
      <c r="G58" s="21" t="s">
        <v>331</v>
      </c>
      <c r="H58" s="41" t="s">
        <v>332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0"/>
      <c r="W58" s="23"/>
      <c r="X58" s="25"/>
      <c r="Y58" s="23"/>
      <c r="Z58" s="23"/>
      <c r="AA58" s="23"/>
      <c r="AB58" s="23"/>
      <c r="AC58" s="24">
        <v>10</v>
      </c>
      <c r="AD58" s="23"/>
      <c r="AE58" s="24" t="s">
        <v>78</v>
      </c>
      <c r="AF58" s="23"/>
      <c r="AG58" s="23"/>
      <c r="AH58" s="25"/>
      <c r="AI58" s="23"/>
      <c r="AJ58" s="25"/>
      <c r="AK58" s="25"/>
      <c r="AL58" s="25"/>
      <c r="AM58" s="26">
        <v>4650005855</v>
      </c>
      <c r="AN58" s="27">
        <f t="shared" si="0"/>
        <v>0</v>
      </c>
      <c r="AO58" s="20">
        <f t="shared" si="6"/>
        <v>10</v>
      </c>
      <c r="AP58" s="20"/>
      <c r="AQ58" s="20">
        <f t="shared" si="2"/>
        <v>0</v>
      </c>
      <c r="AR58" s="20"/>
      <c r="AS58" s="28">
        <f t="shared" si="7"/>
        <v>80000</v>
      </c>
      <c r="AT58" s="28">
        <f t="shared" si="5"/>
        <v>80000</v>
      </c>
    </row>
    <row r="59" spans="1:46" ht="25.5" customHeight="1">
      <c r="A59" s="17" t="s">
        <v>326</v>
      </c>
      <c r="B59" s="18" t="s">
        <v>327</v>
      </c>
      <c r="C59" s="19" t="s">
        <v>328</v>
      </c>
      <c r="D59" s="17" t="s">
        <v>329</v>
      </c>
      <c r="E59" s="29" t="s">
        <v>330</v>
      </c>
      <c r="F59" s="3">
        <v>60</v>
      </c>
      <c r="G59" s="21" t="s">
        <v>333</v>
      </c>
      <c r="H59" s="41" t="s">
        <v>329</v>
      </c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0"/>
      <c r="W59" s="23"/>
      <c r="X59" s="25"/>
      <c r="Y59" s="23"/>
      <c r="Z59" s="23"/>
      <c r="AA59" s="23"/>
      <c r="AB59" s="23"/>
      <c r="AC59" s="24">
        <v>10</v>
      </c>
      <c r="AD59" s="24">
        <v>10</v>
      </c>
      <c r="AE59" s="23"/>
      <c r="AF59" s="23"/>
      <c r="AG59" s="23"/>
      <c r="AH59" s="25"/>
      <c r="AI59" s="23"/>
      <c r="AJ59" s="25"/>
      <c r="AK59" s="25"/>
      <c r="AL59" s="25"/>
      <c r="AM59" s="26">
        <v>4654500067</v>
      </c>
      <c r="AN59" s="27">
        <f t="shared" si="0"/>
        <v>0</v>
      </c>
      <c r="AO59" s="20">
        <f t="shared" si="6"/>
        <v>20</v>
      </c>
      <c r="AP59" s="20"/>
      <c r="AQ59" s="20">
        <f t="shared" si="2"/>
        <v>0</v>
      </c>
      <c r="AR59" s="20"/>
      <c r="AS59" s="28">
        <f t="shared" si="7"/>
        <v>160000</v>
      </c>
      <c r="AT59" s="28">
        <f t="shared" si="5"/>
        <v>160000</v>
      </c>
    </row>
    <row r="60" spans="1:46" ht="25.5" customHeight="1">
      <c r="A60" s="17" t="s">
        <v>326</v>
      </c>
      <c r="B60" s="18" t="s">
        <v>327</v>
      </c>
      <c r="C60" s="19" t="s">
        <v>273</v>
      </c>
      <c r="D60" s="17" t="s">
        <v>334</v>
      </c>
      <c r="E60" s="29" t="s">
        <v>330</v>
      </c>
      <c r="F60" s="3">
        <v>58</v>
      </c>
      <c r="G60" s="21" t="s">
        <v>335</v>
      </c>
      <c r="H60" s="30" t="s">
        <v>334</v>
      </c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3"/>
      <c r="W60" s="23"/>
      <c r="X60" s="25"/>
      <c r="Y60" s="23"/>
      <c r="Z60" s="23"/>
      <c r="AA60" s="24" t="s">
        <v>78</v>
      </c>
      <c r="AB60" s="23"/>
      <c r="AC60" s="23"/>
      <c r="AD60" s="23"/>
      <c r="AE60" s="23"/>
      <c r="AF60" s="23"/>
      <c r="AG60" s="23" t="s">
        <v>78</v>
      </c>
      <c r="AH60" s="25"/>
      <c r="AI60" s="23"/>
      <c r="AJ60" s="25"/>
      <c r="AK60" s="25"/>
      <c r="AL60" s="25"/>
      <c r="AM60" s="26">
        <v>4634500435</v>
      </c>
      <c r="AN60" s="27">
        <f t="shared" si="0"/>
        <v>0</v>
      </c>
      <c r="AO60" s="20">
        <f t="shared" si="6"/>
        <v>0</v>
      </c>
      <c r="AP60" s="20">
        <v>1</v>
      </c>
      <c r="AQ60" s="20">
        <f t="shared" si="2"/>
        <v>1</v>
      </c>
      <c r="AR60" s="20">
        <v>81000</v>
      </c>
      <c r="AS60" s="28">
        <f t="shared" si="7"/>
        <v>162000</v>
      </c>
      <c r="AT60" s="28">
        <f t="shared" si="5"/>
        <v>162000</v>
      </c>
    </row>
    <row r="61" spans="1:46" ht="25.5" customHeight="1">
      <c r="A61" s="17" t="s">
        <v>326</v>
      </c>
      <c r="B61" s="18"/>
      <c r="C61" s="19" t="s">
        <v>328</v>
      </c>
      <c r="D61" s="17" t="s">
        <v>329</v>
      </c>
      <c r="E61" s="29"/>
      <c r="F61" s="3"/>
      <c r="G61" s="21" t="s">
        <v>335</v>
      </c>
      <c r="H61" s="30" t="s">
        <v>336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3"/>
      <c r="W61" s="23"/>
      <c r="X61" s="25"/>
      <c r="Y61" s="23"/>
      <c r="Z61" s="23"/>
      <c r="AA61" s="23"/>
      <c r="AB61" s="24" t="s">
        <v>78</v>
      </c>
      <c r="AC61" s="23"/>
      <c r="AD61" s="23"/>
      <c r="AE61" s="23"/>
      <c r="AF61" s="23"/>
      <c r="AG61" s="23"/>
      <c r="AH61" s="25"/>
      <c r="AI61" s="23"/>
      <c r="AJ61" s="25"/>
      <c r="AK61" s="25"/>
      <c r="AL61" s="25"/>
      <c r="AM61" s="26">
        <v>4670005570</v>
      </c>
      <c r="AN61" s="27">
        <f t="shared" si="0"/>
        <v>0</v>
      </c>
      <c r="AO61" s="20">
        <f t="shared" si="6"/>
        <v>0</v>
      </c>
      <c r="AP61" s="20">
        <v>2</v>
      </c>
      <c r="AQ61" s="20">
        <f t="shared" si="2"/>
        <v>1</v>
      </c>
      <c r="AR61" s="20"/>
      <c r="AS61" s="28"/>
      <c r="AT61" s="28">
        <f t="shared" si="5"/>
        <v>81000</v>
      </c>
    </row>
    <row r="62" spans="1:46" ht="25.5" customHeight="1">
      <c r="A62" s="17" t="s">
        <v>337</v>
      </c>
      <c r="B62" s="18" t="s">
        <v>338</v>
      </c>
      <c r="C62" s="19" t="s">
        <v>322</v>
      </c>
      <c r="D62" s="22" t="s">
        <v>339</v>
      </c>
      <c r="E62" s="29" t="s">
        <v>340</v>
      </c>
      <c r="F62" s="3">
        <v>83</v>
      </c>
      <c r="G62" s="21" t="s">
        <v>341</v>
      </c>
      <c r="H62" s="22" t="s">
        <v>339</v>
      </c>
      <c r="I62" s="23"/>
      <c r="J62" s="23"/>
      <c r="K62" s="23"/>
      <c r="L62" s="18"/>
      <c r="M62" s="23"/>
      <c r="N62" s="18"/>
      <c r="O62" s="23"/>
      <c r="P62" s="18"/>
      <c r="Q62" s="18"/>
      <c r="R62" s="18"/>
      <c r="S62" s="18"/>
      <c r="T62" s="18"/>
      <c r="U62" s="18"/>
      <c r="V62" s="18"/>
      <c r="W62" s="23"/>
      <c r="X62" s="23"/>
      <c r="Y62" s="18"/>
      <c r="Z62" s="18"/>
      <c r="AA62" s="24" t="s">
        <v>78</v>
      </c>
      <c r="AB62" s="20"/>
      <c r="AC62" s="23"/>
      <c r="AD62" s="25"/>
      <c r="AE62" s="18"/>
      <c r="AF62" s="18"/>
      <c r="AG62" s="18"/>
      <c r="AH62" s="18"/>
      <c r="AI62" s="18"/>
      <c r="AJ62" s="18"/>
      <c r="AK62" s="18"/>
      <c r="AL62" s="18"/>
      <c r="AM62" s="26">
        <v>4634500450</v>
      </c>
      <c r="AN62" s="27">
        <f t="shared" si="0"/>
        <v>0</v>
      </c>
      <c r="AO62" s="20">
        <f t="shared" si="6"/>
        <v>0</v>
      </c>
      <c r="AP62" s="20">
        <v>3</v>
      </c>
      <c r="AQ62" s="20">
        <f t="shared" si="2"/>
        <v>1</v>
      </c>
      <c r="AR62" s="20"/>
      <c r="AS62" s="28">
        <f>(AN62*13000)+(AO62*8000)+(AP62*81000)+AR62</f>
        <v>243000</v>
      </c>
      <c r="AT62" s="28">
        <f t="shared" si="5"/>
        <v>81000</v>
      </c>
    </row>
    <row r="63" spans="1:46" ht="25.5" customHeight="1">
      <c r="A63" s="17" t="s">
        <v>337</v>
      </c>
      <c r="B63" s="20"/>
      <c r="C63" s="19" t="s">
        <v>322</v>
      </c>
      <c r="D63" s="22" t="s">
        <v>339</v>
      </c>
      <c r="E63" s="29"/>
      <c r="F63" s="3"/>
      <c r="G63" s="21" t="s">
        <v>341</v>
      </c>
      <c r="H63" s="22" t="s">
        <v>339</v>
      </c>
      <c r="I63" s="23"/>
      <c r="J63" s="23"/>
      <c r="K63" s="23"/>
      <c r="L63" s="18"/>
      <c r="M63" s="23"/>
      <c r="N63" s="18"/>
      <c r="O63" s="23"/>
      <c r="P63" s="18"/>
      <c r="Q63" s="18"/>
      <c r="R63" s="18"/>
      <c r="S63" s="18"/>
      <c r="T63" s="18"/>
      <c r="U63" s="18"/>
      <c r="V63" s="18"/>
      <c r="W63" s="23"/>
      <c r="X63" s="23"/>
      <c r="Y63" s="18"/>
      <c r="Z63" s="18"/>
      <c r="AA63" s="23"/>
      <c r="AB63" s="24" t="s">
        <v>78</v>
      </c>
      <c r="AC63" s="23"/>
      <c r="AD63" s="25"/>
      <c r="AE63" s="18"/>
      <c r="AF63" s="18"/>
      <c r="AG63" s="18"/>
      <c r="AH63" s="18"/>
      <c r="AI63" s="18"/>
      <c r="AJ63" s="18"/>
      <c r="AK63" s="18"/>
      <c r="AL63" s="18"/>
      <c r="AM63" s="26">
        <v>4674500022</v>
      </c>
      <c r="AN63" s="27">
        <f t="shared" si="0"/>
        <v>0</v>
      </c>
      <c r="AO63" s="20">
        <f t="shared" si="6"/>
        <v>0</v>
      </c>
      <c r="AP63" s="20">
        <v>4</v>
      </c>
      <c r="AQ63" s="20">
        <f t="shared" si="2"/>
        <v>1</v>
      </c>
      <c r="AR63" s="20"/>
      <c r="AS63" s="28"/>
      <c r="AT63" s="28">
        <f t="shared" si="5"/>
        <v>81000</v>
      </c>
    </row>
    <row r="64" spans="1:46" ht="25.5" customHeight="1">
      <c r="A64" s="17" t="s">
        <v>342</v>
      </c>
      <c r="B64" s="18" t="s">
        <v>343</v>
      </c>
      <c r="C64" s="19" t="s">
        <v>344</v>
      </c>
      <c r="D64" s="17" t="s">
        <v>345</v>
      </c>
      <c r="E64" s="29" t="s">
        <v>346</v>
      </c>
      <c r="F64" s="3">
        <v>100</v>
      </c>
      <c r="G64" s="21" t="s">
        <v>347</v>
      </c>
      <c r="H64" s="22" t="s">
        <v>348</v>
      </c>
      <c r="I64" s="23"/>
      <c r="J64" s="23"/>
      <c r="K64" s="23"/>
      <c r="L64" s="18"/>
      <c r="M64" s="23"/>
      <c r="N64" s="18"/>
      <c r="O64" s="23"/>
      <c r="P64" s="18"/>
      <c r="Q64" s="18"/>
      <c r="R64" s="18"/>
      <c r="S64" s="18"/>
      <c r="T64" s="18"/>
      <c r="U64" s="18"/>
      <c r="V64" s="18"/>
      <c r="W64" s="23"/>
      <c r="X64" s="23"/>
      <c r="Y64" s="18"/>
      <c r="Z64" s="18"/>
      <c r="AA64" s="23"/>
      <c r="AB64" s="23"/>
      <c r="AC64" s="24">
        <v>10</v>
      </c>
      <c r="AD64" s="24">
        <v>10</v>
      </c>
      <c r="AE64" s="24"/>
      <c r="AF64" s="23"/>
      <c r="AG64" s="18"/>
      <c r="AH64" s="18"/>
      <c r="AI64" s="18"/>
      <c r="AJ64" s="18"/>
      <c r="AK64" s="18"/>
      <c r="AL64" s="18"/>
      <c r="AM64" s="26">
        <v>4654500141</v>
      </c>
      <c r="AN64" s="27">
        <f t="shared" si="0"/>
        <v>0</v>
      </c>
      <c r="AO64" s="20">
        <f t="shared" si="6"/>
        <v>20</v>
      </c>
      <c r="AP64" s="20"/>
      <c r="AQ64" s="20">
        <f t="shared" si="2"/>
        <v>0</v>
      </c>
      <c r="AR64" s="20"/>
      <c r="AS64" s="28">
        <f t="shared" ref="AS64:AS71" si="8">(AN64*13000)+(AO64*8000)+(AP64*81000)+AR64</f>
        <v>160000</v>
      </c>
      <c r="AT64" s="28">
        <f t="shared" si="5"/>
        <v>160000</v>
      </c>
    </row>
    <row r="65" spans="1:46" ht="25.5" customHeight="1">
      <c r="A65" s="17" t="s">
        <v>349</v>
      </c>
      <c r="B65" s="18"/>
      <c r="C65" s="19" t="s">
        <v>113</v>
      </c>
      <c r="D65" s="17" t="s">
        <v>350</v>
      </c>
      <c r="E65" s="29"/>
      <c r="F65" s="3">
        <v>98</v>
      </c>
      <c r="G65" s="21" t="s">
        <v>351</v>
      </c>
      <c r="H65" s="22" t="s">
        <v>352</v>
      </c>
      <c r="I65" s="23"/>
      <c r="J65" s="23"/>
      <c r="K65" s="23"/>
      <c r="L65" s="18"/>
      <c r="M65" s="23"/>
      <c r="N65" s="18"/>
      <c r="O65" s="23"/>
      <c r="P65" s="18"/>
      <c r="Q65" s="18"/>
      <c r="R65" s="18"/>
      <c r="S65" s="18"/>
      <c r="T65" s="18"/>
      <c r="U65" s="18"/>
      <c r="V65" s="18"/>
      <c r="W65" s="24">
        <v>20</v>
      </c>
      <c r="X65" s="23"/>
      <c r="Y65" s="18"/>
      <c r="Z65" s="18"/>
      <c r="AA65" s="23"/>
      <c r="AB65" s="23"/>
      <c r="AC65" s="23"/>
      <c r="AD65" s="23"/>
      <c r="AE65" s="23"/>
      <c r="AF65" s="23"/>
      <c r="AG65" s="18"/>
      <c r="AH65" s="18"/>
      <c r="AI65" s="18"/>
      <c r="AJ65" s="18"/>
      <c r="AK65" s="18"/>
      <c r="AL65" s="18"/>
      <c r="AM65" s="26">
        <v>4614500629</v>
      </c>
      <c r="AN65" s="27">
        <f t="shared" si="0"/>
        <v>0</v>
      </c>
      <c r="AO65" s="20">
        <f t="shared" si="6"/>
        <v>20</v>
      </c>
      <c r="AP65" s="20"/>
      <c r="AQ65" s="20">
        <f t="shared" si="2"/>
        <v>0</v>
      </c>
      <c r="AR65" s="20"/>
      <c r="AS65" s="28">
        <f t="shared" si="8"/>
        <v>160000</v>
      </c>
      <c r="AT65" s="28">
        <f t="shared" si="5"/>
        <v>160000</v>
      </c>
    </row>
    <row r="66" spans="1:46" ht="25.5" customHeight="1">
      <c r="A66" s="17" t="s">
        <v>353</v>
      </c>
      <c r="B66" s="20"/>
      <c r="C66" s="19" t="s">
        <v>273</v>
      </c>
      <c r="D66" s="22" t="s">
        <v>354</v>
      </c>
      <c r="E66" s="29"/>
      <c r="F66" s="3">
        <v>82</v>
      </c>
      <c r="G66" s="21" t="s">
        <v>355</v>
      </c>
      <c r="H66" s="22" t="s">
        <v>354</v>
      </c>
      <c r="I66" s="23"/>
      <c r="J66" s="23"/>
      <c r="K66" s="23"/>
      <c r="L66" s="18"/>
      <c r="M66" s="23"/>
      <c r="N66" s="18"/>
      <c r="O66" s="23"/>
      <c r="P66" s="18"/>
      <c r="Q66" s="18"/>
      <c r="R66" s="18"/>
      <c r="S66" s="18"/>
      <c r="T66" s="18"/>
      <c r="U66" s="18"/>
      <c r="V66" s="18"/>
      <c r="W66" s="24">
        <v>20</v>
      </c>
      <c r="X66" s="23"/>
      <c r="Y66" s="18"/>
      <c r="Z66" s="18"/>
      <c r="AA66" s="23"/>
      <c r="AB66" s="23"/>
      <c r="AC66" s="23"/>
      <c r="AD66" s="25"/>
      <c r="AE66" s="18"/>
      <c r="AF66" s="18"/>
      <c r="AG66" s="18"/>
      <c r="AH66" s="18"/>
      <c r="AI66" s="18"/>
      <c r="AJ66" s="18"/>
      <c r="AK66" s="18"/>
      <c r="AL66" s="18"/>
      <c r="AM66" s="26">
        <v>4614500520</v>
      </c>
      <c r="AN66" s="27">
        <f t="shared" si="0"/>
        <v>0</v>
      </c>
      <c r="AO66" s="20">
        <f t="shared" si="6"/>
        <v>20</v>
      </c>
      <c r="AP66" s="20"/>
      <c r="AQ66" s="20">
        <f t="shared" si="2"/>
        <v>0</v>
      </c>
      <c r="AR66" s="20"/>
      <c r="AS66" s="28">
        <f t="shared" si="8"/>
        <v>160000</v>
      </c>
      <c r="AT66" s="28">
        <f t="shared" si="5"/>
        <v>160000</v>
      </c>
    </row>
    <row r="67" spans="1:46" ht="25.5" customHeight="1">
      <c r="A67" s="17" t="s">
        <v>356</v>
      </c>
      <c r="B67" s="20" t="s">
        <v>357</v>
      </c>
      <c r="C67" s="19" t="s">
        <v>358</v>
      </c>
      <c r="D67" s="17" t="s">
        <v>359</v>
      </c>
      <c r="E67" s="29" t="s">
        <v>360</v>
      </c>
      <c r="F67" s="3">
        <v>76</v>
      </c>
      <c r="G67" s="21" t="s">
        <v>361</v>
      </c>
      <c r="H67" s="22" t="s">
        <v>362</v>
      </c>
      <c r="I67" s="23"/>
      <c r="J67" s="23"/>
      <c r="K67" s="18"/>
      <c r="L67" s="18"/>
      <c r="M67" s="18"/>
      <c r="N67" s="18"/>
      <c r="O67" s="23"/>
      <c r="P67" s="18"/>
      <c r="Q67" s="18"/>
      <c r="R67" s="18"/>
      <c r="S67" s="18"/>
      <c r="T67" s="18"/>
      <c r="U67" s="18"/>
      <c r="V67" s="18"/>
      <c r="W67" s="23"/>
      <c r="X67" s="24">
        <v>19</v>
      </c>
      <c r="Y67" s="18"/>
      <c r="Z67" s="18"/>
      <c r="AA67" s="23"/>
      <c r="AB67" s="23"/>
      <c r="AC67" s="23"/>
      <c r="AD67" s="25"/>
      <c r="AE67" s="18"/>
      <c r="AF67" s="18"/>
      <c r="AG67" s="18"/>
      <c r="AH67" s="18"/>
      <c r="AI67" s="18"/>
      <c r="AJ67" s="18"/>
      <c r="AK67" s="18"/>
      <c r="AL67" s="18"/>
      <c r="AM67" s="26">
        <v>4624500478</v>
      </c>
      <c r="AN67" s="27">
        <f t="shared" si="0"/>
        <v>19</v>
      </c>
      <c r="AO67" s="20">
        <f t="shared" si="6"/>
        <v>0</v>
      </c>
      <c r="AP67" s="20"/>
      <c r="AQ67" s="20">
        <f t="shared" si="2"/>
        <v>0</v>
      </c>
      <c r="AR67" s="20"/>
      <c r="AS67" s="28">
        <f t="shared" si="8"/>
        <v>247000</v>
      </c>
      <c r="AT67" s="28">
        <f t="shared" si="5"/>
        <v>247000</v>
      </c>
    </row>
    <row r="68" spans="1:46" ht="25.5" customHeight="1">
      <c r="A68" s="17" t="s">
        <v>363</v>
      </c>
      <c r="B68" s="18" t="s">
        <v>364</v>
      </c>
      <c r="C68" s="19" t="s">
        <v>365</v>
      </c>
      <c r="D68" s="22" t="s">
        <v>366</v>
      </c>
      <c r="E68" s="29" t="s">
        <v>367</v>
      </c>
      <c r="F68" s="3">
        <v>80</v>
      </c>
      <c r="G68" s="21" t="s">
        <v>368</v>
      </c>
      <c r="H68" s="22" t="s">
        <v>369</v>
      </c>
      <c r="I68" s="23"/>
      <c r="J68" s="23"/>
      <c r="K68" s="23"/>
      <c r="L68" s="18"/>
      <c r="M68" s="23"/>
      <c r="N68" s="18"/>
      <c r="O68" s="23"/>
      <c r="P68" s="18"/>
      <c r="Q68" s="18"/>
      <c r="R68" s="18"/>
      <c r="S68" s="18"/>
      <c r="T68" s="18"/>
      <c r="U68" s="18"/>
      <c r="V68" s="18"/>
      <c r="W68" s="23"/>
      <c r="X68" s="23"/>
      <c r="Y68" s="18"/>
      <c r="Z68" s="18"/>
      <c r="AA68" s="23"/>
      <c r="AB68" s="23"/>
      <c r="AC68" s="24">
        <v>10</v>
      </c>
      <c r="AD68" s="24">
        <v>10</v>
      </c>
      <c r="AE68" s="24" t="s">
        <v>78</v>
      </c>
      <c r="AF68" s="18"/>
      <c r="AG68" s="18"/>
      <c r="AH68" s="18"/>
      <c r="AI68" s="18"/>
      <c r="AJ68" s="18"/>
      <c r="AK68" s="18"/>
      <c r="AL68" s="18"/>
      <c r="AM68" s="26">
        <v>4654500075</v>
      </c>
      <c r="AN68" s="27">
        <f t="shared" si="0"/>
        <v>0</v>
      </c>
      <c r="AO68" s="20">
        <f t="shared" si="6"/>
        <v>20</v>
      </c>
      <c r="AP68" s="20"/>
      <c r="AQ68" s="20">
        <f t="shared" si="2"/>
        <v>0</v>
      </c>
      <c r="AR68" s="20"/>
      <c r="AS68" s="28">
        <f t="shared" si="8"/>
        <v>160000</v>
      </c>
      <c r="AT68" s="28">
        <f t="shared" si="5"/>
        <v>160000</v>
      </c>
    </row>
    <row r="69" spans="1:46" ht="25.5" customHeight="1">
      <c r="A69" s="17" t="s">
        <v>370</v>
      </c>
      <c r="B69" s="18"/>
      <c r="C69" s="19" t="s">
        <v>358</v>
      </c>
      <c r="D69" s="17" t="s">
        <v>371</v>
      </c>
      <c r="E69" s="29"/>
      <c r="F69" s="3">
        <v>101</v>
      </c>
      <c r="G69" s="21" t="s">
        <v>372</v>
      </c>
      <c r="H69" s="22" t="s">
        <v>371</v>
      </c>
      <c r="I69" s="24" t="s">
        <v>78</v>
      </c>
      <c r="J69" s="24" t="s">
        <v>78</v>
      </c>
      <c r="K69" s="23"/>
      <c r="L69" s="24" t="s">
        <v>78</v>
      </c>
      <c r="M69" s="23"/>
      <c r="N69" s="18"/>
      <c r="O69" s="23"/>
      <c r="P69" s="18"/>
      <c r="Q69" s="18"/>
      <c r="R69" s="18"/>
      <c r="S69" s="18"/>
      <c r="T69" s="18"/>
      <c r="U69" s="18"/>
      <c r="V69" s="18"/>
      <c r="W69" s="23"/>
      <c r="X69" s="23"/>
      <c r="Y69" s="18"/>
      <c r="Z69" s="18"/>
      <c r="AA69" s="23"/>
      <c r="AB69" s="23"/>
      <c r="AC69" s="23"/>
      <c r="AD69" s="23"/>
      <c r="AE69" s="23"/>
      <c r="AF69" s="23"/>
      <c r="AG69" s="18"/>
      <c r="AH69" s="18"/>
      <c r="AI69" s="18"/>
      <c r="AJ69" s="18"/>
      <c r="AK69" s="18"/>
      <c r="AL69" s="18"/>
      <c r="AM69" s="26">
        <v>4614500645</v>
      </c>
      <c r="AN69" s="27">
        <f t="shared" si="0"/>
        <v>0</v>
      </c>
      <c r="AO69" s="20">
        <f t="shared" si="6"/>
        <v>0</v>
      </c>
      <c r="AP69" s="20">
        <v>1</v>
      </c>
      <c r="AQ69" s="20">
        <f t="shared" si="2"/>
        <v>3</v>
      </c>
      <c r="AR69" s="20"/>
      <c r="AS69" s="28">
        <f t="shared" si="8"/>
        <v>81000</v>
      </c>
      <c r="AT69" s="28">
        <f t="shared" si="5"/>
        <v>243000</v>
      </c>
    </row>
    <row r="70" spans="1:46" ht="25.5" customHeight="1">
      <c r="A70" s="17" t="s">
        <v>373</v>
      </c>
      <c r="B70" s="18" t="s">
        <v>374</v>
      </c>
      <c r="C70" s="19" t="s">
        <v>273</v>
      </c>
      <c r="D70" s="17" t="s">
        <v>375</v>
      </c>
      <c r="E70" s="29" t="s">
        <v>376</v>
      </c>
      <c r="F70" s="3">
        <v>91</v>
      </c>
      <c r="G70" s="21" t="s">
        <v>377</v>
      </c>
      <c r="H70" s="22" t="s">
        <v>375</v>
      </c>
      <c r="I70" s="23"/>
      <c r="J70" s="23"/>
      <c r="K70" s="23"/>
      <c r="L70" s="18"/>
      <c r="M70" s="23"/>
      <c r="N70" s="18"/>
      <c r="O70" s="23"/>
      <c r="P70" s="18"/>
      <c r="Q70" s="18"/>
      <c r="R70" s="18"/>
      <c r="S70" s="18"/>
      <c r="T70" s="18"/>
      <c r="U70" s="18"/>
      <c r="V70" s="18"/>
      <c r="W70" s="23"/>
      <c r="X70" s="23"/>
      <c r="Y70" s="18"/>
      <c r="Z70" s="18"/>
      <c r="AA70" s="23"/>
      <c r="AB70" s="23"/>
      <c r="AC70" s="23"/>
      <c r="AD70" s="24">
        <v>10</v>
      </c>
      <c r="AE70" s="23"/>
      <c r="AF70" s="23"/>
      <c r="AG70" s="18"/>
      <c r="AH70" s="18"/>
      <c r="AI70" s="18"/>
      <c r="AJ70" s="18"/>
      <c r="AK70" s="18"/>
      <c r="AL70" s="18"/>
      <c r="AM70" s="26">
        <v>4654500117</v>
      </c>
      <c r="AN70" s="27">
        <f t="shared" si="0"/>
        <v>0</v>
      </c>
      <c r="AO70" s="20">
        <f t="shared" si="6"/>
        <v>10</v>
      </c>
      <c r="AP70" s="20"/>
      <c r="AQ70" s="20">
        <f t="shared" si="2"/>
        <v>0</v>
      </c>
      <c r="AR70" s="20"/>
      <c r="AS70" s="28">
        <f t="shared" si="8"/>
        <v>80000</v>
      </c>
      <c r="AT70" s="28">
        <f t="shared" si="5"/>
        <v>80000</v>
      </c>
    </row>
    <row r="71" spans="1:46" ht="25.5" customHeight="1">
      <c r="A71" s="17" t="s">
        <v>378</v>
      </c>
      <c r="B71" s="18" t="s">
        <v>379</v>
      </c>
      <c r="C71" s="19" t="s">
        <v>380</v>
      </c>
      <c r="D71" s="17" t="s">
        <v>381</v>
      </c>
      <c r="E71" s="29" t="s">
        <v>382</v>
      </c>
      <c r="F71" s="3">
        <v>22</v>
      </c>
      <c r="G71" s="21" t="s">
        <v>383</v>
      </c>
      <c r="H71" s="30" t="s">
        <v>384</v>
      </c>
      <c r="I71" s="23"/>
      <c r="J71" s="23"/>
      <c r="K71" s="23"/>
      <c r="L71" s="23"/>
      <c r="M71" s="24">
        <v>50</v>
      </c>
      <c r="N71" s="23"/>
      <c r="O71" s="24">
        <v>2</v>
      </c>
      <c r="P71" s="24">
        <v>33</v>
      </c>
      <c r="Q71" s="23"/>
      <c r="R71" s="23"/>
      <c r="S71" s="23"/>
      <c r="T71" s="23"/>
      <c r="U71" s="23"/>
      <c r="V71" s="23"/>
      <c r="W71" s="23"/>
      <c r="X71" s="25"/>
      <c r="Y71" s="23"/>
      <c r="Z71" s="23"/>
      <c r="AA71" s="25"/>
      <c r="AB71" s="25"/>
      <c r="AC71" s="23"/>
      <c r="AD71" s="23"/>
      <c r="AE71" s="23"/>
      <c r="AF71" s="23"/>
      <c r="AG71" s="23"/>
      <c r="AH71" s="23"/>
      <c r="AI71" s="23" t="s">
        <v>77</v>
      </c>
      <c r="AJ71" s="23"/>
      <c r="AK71" s="23"/>
      <c r="AL71" s="23"/>
      <c r="AM71" s="26">
        <v>4612815052</v>
      </c>
      <c r="AN71" s="27">
        <f t="shared" si="0"/>
        <v>33</v>
      </c>
      <c r="AO71" s="20">
        <f t="shared" si="6"/>
        <v>52</v>
      </c>
      <c r="AP71" s="20"/>
      <c r="AQ71" s="20">
        <f t="shared" si="2"/>
        <v>0</v>
      </c>
      <c r="AR71" s="20">
        <v>81000</v>
      </c>
      <c r="AS71" s="28">
        <f t="shared" si="8"/>
        <v>926000</v>
      </c>
      <c r="AT71" s="28">
        <f t="shared" si="5"/>
        <v>926000</v>
      </c>
    </row>
    <row r="72" spans="1:46" ht="25.5" customHeight="1">
      <c r="A72" s="17" t="s">
        <v>385</v>
      </c>
      <c r="B72" s="18"/>
      <c r="C72" s="19" t="s">
        <v>386</v>
      </c>
      <c r="D72" s="17" t="s">
        <v>387</v>
      </c>
      <c r="E72" s="29"/>
      <c r="F72" s="3"/>
      <c r="G72" s="21" t="s">
        <v>388</v>
      </c>
      <c r="H72" s="30" t="s">
        <v>389</v>
      </c>
      <c r="I72" s="23"/>
      <c r="J72" s="23"/>
      <c r="K72" s="23"/>
      <c r="L72" s="23"/>
      <c r="M72" s="24"/>
      <c r="N72" s="23"/>
      <c r="O72" s="24"/>
      <c r="P72" s="24"/>
      <c r="Q72" s="23"/>
      <c r="R72" s="23"/>
      <c r="S72" s="23"/>
      <c r="T72" s="23"/>
      <c r="U72" s="23"/>
      <c r="V72" s="23"/>
      <c r="W72" s="24">
        <v>20</v>
      </c>
      <c r="X72" s="25"/>
      <c r="Y72" s="23"/>
      <c r="Z72" s="23"/>
      <c r="AA72" s="25"/>
      <c r="AB72" s="2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6">
        <v>4622815043</v>
      </c>
      <c r="AN72" s="27">
        <f t="shared" si="0"/>
        <v>0</v>
      </c>
      <c r="AO72" s="20">
        <f t="shared" si="6"/>
        <v>20</v>
      </c>
      <c r="AP72" s="20"/>
      <c r="AQ72" s="20">
        <f t="shared" si="2"/>
        <v>0</v>
      </c>
      <c r="AR72" s="20"/>
      <c r="AS72" s="28"/>
      <c r="AT72" s="28">
        <f t="shared" si="5"/>
        <v>160000</v>
      </c>
    </row>
    <row r="73" spans="1:46" ht="25.5" customHeight="1">
      <c r="A73" s="17" t="s">
        <v>385</v>
      </c>
      <c r="B73" s="18" t="s">
        <v>379</v>
      </c>
      <c r="C73" s="19" t="s">
        <v>380</v>
      </c>
      <c r="D73" s="17" t="s">
        <v>381</v>
      </c>
      <c r="E73" s="29" t="s">
        <v>382</v>
      </c>
      <c r="F73" s="3">
        <v>23</v>
      </c>
      <c r="G73" s="21" t="s">
        <v>388</v>
      </c>
      <c r="H73" s="30" t="s">
        <v>389</v>
      </c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4">
        <v>20</v>
      </c>
      <c r="Y73" s="23"/>
      <c r="Z73" s="23"/>
      <c r="AA73" s="23"/>
      <c r="AB73" s="23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6">
        <v>4622815043</v>
      </c>
      <c r="AN73" s="27">
        <f>SUM(P73,X73)</f>
        <v>20</v>
      </c>
      <c r="AO73" s="20">
        <f>SUM(R73:W73,AC73:AD73,M73,O73,N73)</f>
        <v>0</v>
      </c>
      <c r="AP73" s="20"/>
      <c r="AQ73" s="20">
        <f>COUNTA(I73:L73,Y73:AB73)</f>
        <v>0</v>
      </c>
      <c r="AR73" s="20"/>
      <c r="AS73" s="28">
        <f>(AN73*13000)+(AO73*8000)+(AP73*81000)+AR73</f>
        <v>260000</v>
      </c>
      <c r="AT73" s="28">
        <f>(AN73*13000)+(AO73*8000)+(AQ73*81000)+AR73</f>
        <v>260000</v>
      </c>
    </row>
    <row r="74" spans="1:46" ht="25.5" customHeight="1">
      <c r="A74" s="17" t="s">
        <v>390</v>
      </c>
      <c r="B74" s="18" t="s">
        <v>391</v>
      </c>
      <c r="C74" s="19" t="s">
        <v>392</v>
      </c>
      <c r="D74" s="17" t="s">
        <v>393</v>
      </c>
      <c r="E74" s="29" t="s">
        <v>394</v>
      </c>
      <c r="F74" s="3">
        <v>28</v>
      </c>
      <c r="G74" s="21" t="s">
        <v>395</v>
      </c>
      <c r="H74" s="30" t="s">
        <v>396</v>
      </c>
      <c r="I74" s="23"/>
      <c r="J74" s="23"/>
      <c r="K74" s="23"/>
      <c r="L74" s="23"/>
      <c r="M74" s="24">
        <v>6</v>
      </c>
      <c r="N74" s="23"/>
      <c r="O74" s="23"/>
      <c r="P74" s="23"/>
      <c r="Q74" s="23"/>
      <c r="R74" s="23"/>
      <c r="S74" s="23"/>
      <c r="T74" s="23"/>
      <c r="U74" s="23"/>
      <c r="V74" s="23"/>
      <c r="W74" s="24">
        <v>14</v>
      </c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 t="s">
        <v>77</v>
      </c>
      <c r="AJ74" s="23"/>
      <c r="AK74" s="25"/>
      <c r="AL74" s="25"/>
      <c r="AM74" s="26">
        <v>4612815086</v>
      </c>
      <c r="AN74" s="27">
        <f>SUM(P74,X74)</f>
        <v>0</v>
      </c>
      <c r="AO74" s="20">
        <f>SUM(R74:W74,AC74:AD74,M74,O74,N74)</f>
        <v>20</v>
      </c>
      <c r="AP74" s="20"/>
      <c r="AQ74" s="20">
        <f>COUNTA(I74:L74,Y74:AB74)</f>
        <v>0</v>
      </c>
      <c r="AR74" s="20">
        <v>81000</v>
      </c>
      <c r="AS74" s="28">
        <f>(AN74*13000)+(AO74*8000)+(AP74*81000)+AR74</f>
        <v>241000</v>
      </c>
      <c r="AT74" s="28">
        <f>(AN74*13000)+(AO74*8000)+(AQ74*81000)+AR74</f>
        <v>241000</v>
      </c>
    </row>
    <row r="75" spans="1:46" ht="25.5" customHeight="1">
      <c r="A75" s="17" t="s">
        <v>390</v>
      </c>
      <c r="B75" s="18" t="s">
        <v>397</v>
      </c>
      <c r="C75" s="19" t="s">
        <v>392</v>
      </c>
      <c r="D75" s="17" t="s">
        <v>393</v>
      </c>
      <c r="E75" s="29" t="s">
        <v>394</v>
      </c>
      <c r="F75" s="3">
        <v>68</v>
      </c>
      <c r="G75" s="21" t="s">
        <v>398</v>
      </c>
      <c r="H75" s="42" t="s">
        <v>399</v>
      </c>
      <c r="I75" s="18"/>
      <c r="J75" s="18"/>
      <c r="K75" s="18"/>
      <c r="L75" s="18"/>
      <c r="M75" s="18"/>
      <c r="N75" s="18"/>
      <c r="O75" s="24">
        <v>1</v>
      </c>
      <c r="P75" s="18"/>
      <c r="Q75" s="18"/>
      <c r="R75" s="18"/>
      <c r="S75" s="18"/>
      <c r="T75" s="18"/>
      <c r="U75" s="18"/>
      <c r="V75" s="18"/>
      <c r="W75" s="18"/>
      <c r="X75" s="20"/>
      <c r="Y75" s="18"/>
      <c r="Z75" s="18"/>
      <c r="AA75" s="23"/>
      <c r="AB75" s="23"/>
      <c r="AC75" s="23"/>
      <c r="AD75" s="18"/>
      <c r="AE75" s="18"/>
      <c r="AF75" s="18"/>
      <c r="AG75" s="18"/>
      <c r="AH75" s="18"/>
      <c r="AI75" s="18"/>
      <c r="AJ75" s="18"/>
      <c r="AK75" s="18"/>
      <c r="AL75" s="18"/>
      <c r="AM75" s="26">
        <v>4614500439</v>
      </c>
      <c r="AN75" s="27">
        <f>SUM(P75,X76)</f>
        <v>7</v>
      </c>
      <c r="AO75" s="20">
        <f>SUM(R75:W75,AC75:AD75,M75,O75,N75)</f>
        <v>1</v>
      </c>
      <c r="AP75" s="20"/>
      <c r="AQ75" s="20">
        <f>COUNTA(I75:L75,Y75:AB75)</f>
        <v>0</v>
      </c>
      <c r="AR75" s="20"/>
      <c r="AS75" s="28">
        <f>(AN75*13000)+(AO75*8000)+(AP75*81000)+AR75</f>
        <v>99000</v>
      </c>
      <c r="AT75" s="28">
        <f>(AN75*13000)+(AO75*8000)+(AQ75*81000)+AR75</f>
        <v>99000</v>
      </c>
    </row>
    <row r="76" spans="1:46" ht="25.5" customHeight="1">
      <c r="A76" s="17" t="s">
        <v>390</v>
      </c>
      <c r="B76" s="18"/>
      <c r="C76" s="19" t="s">
        <v>392</v>
      </c>
      <c r="D76" s="17" t="s">
        <v>393</v>
      </c>
      <c r="E76" s="29"/>
      <c r="F76" s="3"/>
      <c r="G76" s="21" t="s">
        <v>400</v>
      </c>
      <c r="H76" s="42" t="s">
        <v>401</v>
      </c>
      <c r="I76" s="18"/>
      <c r="J76" s="18"/>
      <c r="K76" s="18"/>
      <c r="L76" s="18"/>
      <c r="M76" s="18"/>
      <c r="N76" s="18"/>
      <c r="O76" s="24"/>
      <c r="P76" s="18"/>
      <c r="Q76" s="18"/>
      <c r="R76" s="18"/>
      <c r="S76" s="18"/>
      <c r="T76" s="18"/>
      <c r="U76" s="18"/>
      <c r="V76" s="18"/>
      <c r="W76" s="18"/>
      <c r="X76" s="24">
        <v>7</v>
      </c>
      <c r="Y76" s="18"/>
      <c r="Z76" s="18"/>
      <c r="AA76" s="23"/>
      <c r="AB76" s="23"/>
      <c r="AC76" s="23"/>
      <c r="AD76" s="18"/>
      <c r="AE76" s="18"/>
      <c r="AF76" s="18"/>
      <c r="AG76" s="18"/>
      <c r="AH76" s="18"/>
      <c r="AI76" s="18"/>
      <c r="AJ76" s="18"/>
      <c r="AK76" s="18"/>
      <c r="AL76" s="18"/>
      <c r="AM76" s="26">
        <v>4624500460</v>
      </c>
      <c r="AN76" s="27">
        <f>SUM(P76,X77)</f>
        <v>0</v>
      </c>
      <c r="AO76" s="20">
        <f>SUM(R76:W76,AC76:AD76,M76,O76,N76)</f>
        <v>0</v>
      </c>
      <c r="AP76" s="20"/>
      <c r="AQ76" s="20">
        <f>COUNTA(I76:L76,Y76:AB76)</f>
        <v>0</v>
      </c>
      <c r="AR76" s="20"/>
      <c r="AS76" s="28"/>
      <c r="AT76" s="28">
        <f>(AN76*13000)+(AO76*8000)+(AQ76*81000)+AR76</f>
        <v>0</v>
      </c>
    </row>
    <row r="77" spans="1:46" ht="25.5" customHeight="1">
      <c r="A77" s="17" t="s">
        <v>402</v>
      </c>
      <c r="B77" s="18" t="s">
        <v>403</v>
      </c>
      <c r="C77" s="19" t="s">
        <v>109</v>
      </c>
      <c r="D77" s="17" t="s">
        <v>404</v>
      </c>
      <c r="E77" s="29" t="s">
        <v>405</v>
      </c>
      <c r="F77" s="3">
        <v>4</v>
      </c>
      <c r="G77" s="21" t="s">
        <v>406</v>
      </c>
      <c r="H77" s="30" t="s">
        <v>407</v>
      </c>
      <c r="I77" s="23"/>
      <c r="J77" s="23"/>
      <c r="K77" s="23"/>
      <c r="L77" s="23"/>
      <c r="M77" s="24">
        <v>80</v>
      </c>
      <c r="N77" s="23"/>
      <c r="O77" s="24">
        <v>2</v>
      </c>
      <c r="P77" s="24">
        <v>80</v>
      </c>
      <c r="Q77" s="23"/>
      <c r="R77" s="23"/>
      <c r="S77" s="23"/>
      <c r="T77" s="23"/>
      <c r="U77" s="20"/>
      <c r="V77" s="23"/>
      <c r="W77" s="20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 t="s">
        <v>77</v>
      </c>
      <c r="AJ77" s="23"/>
      <c r="AK77" s="23"/>
      <c r="AL77" s="23"/>
      <c r="AM77" s="26">
        <v>4612805079</v>
      </c>
      <c r="AN77" s="27">
        <f t="shared" ref="AN77:AN113" si="9">SUM(P77,X77)</f>
        <v>80</v>
      </c>
      <c r="AO77" s="20">
        <f t="shared" ref="AO77:AO96" si="10">SUM(R77:W77,AC77:AD77,M77,O77,N77)</f>
        <v>82</v>
      </c>
      <c r="AP77" s="20"/>
      <c r="AQ77" s="20">
        <f t="shared" ref="AQ77:AQ113" si="11">COUNTA(I77:L77,Y77:AB77)</f>
        <v>0</v>
      </c>
      <c r="AR77" s="20">
        <v>81000</v>
      </c>
      <c r="AS77" s="28">
        <f t="shared" ref="AS77:AS83" si="12">(AN77*13000)+(AO77*8000)+(AP77*81000)+AR77</f>
        <v>1777000</v>
      </c>
      <c r="AT77" s="28">
        <f t="shared" ref="AT77:AT114" si="13">(AN77*13000)+(AO77*8000)+(AQ77*81000)+AR77</f>
        <v>1777000</v>
      </c>
    </row>
    <row r="78" spans="1:46" ht="25.5" customHeight="1">
      <c r="A78" s="17" t="s">
        <v>402</v>
      </c>
      <c r="B78" s="18" t="s">
        <v>403</v>
      </c>
      <c r="C78" s="19" t="s">
        <v>109</v>
      </c>
      <c r="D78" s="17" t="s">
        <v>404</v>
      </c>
      <c r="E78" s="29" t="s">
        <v>405</v>
      </c>
      <c r="F78" s="3">
        <v>7</v>
      </c>
      <c r="G78" s="21" t="s">
        <v>408</v>
      </c>
      <c r="H78" s="30" t="s">
        <v>409</v>
      </c>
      <c r="I78" s="23"/>
      <c r="J78" s="23"/>
      <c r="K78" s="23"/>
      <c r="L78" s="23"/>
      <c r="M78" s="24">
        <v>20</v>
      </c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5"/>
      <c r="AD78" s="25"/>
      <c r="AE78" s="25"/>
      <c r="AF78" s="25"/>
      <c r="AG78" s="25"/>
      <c r="AH78" s="23"/>
      <c r="AI78" s="23"/>
      <c r="AJ78" s="23"/>
      <c r="AK78" s="23"/>
      <c r="AL78" s="23"/>
      <c r="AM78" s="26">
        <v>4614500074</v>
      </c>
      <c r="AN78" s="27">
        <f t="shared" si="9"/>
        <v>0</v>
      </c>
      <c r="AO78" s="20">
        <f t="shared" si="10"/>
        <v>20</v>
      </c>
      <c r="AP78" s="20"/>
      <c r="AQ78" s="20">
        <f t="shared" si="11"/>
        <v>0</v>
      </c>
      <c r="AR78" s="20"/>
      <c r="AS78" s="28">
        <f t="shared" si="12"/>
        <v>160000</v>
      </c>
      <c r="AT78" s="28">
        <f t="shared" si="13"/>
        <v>160000</v>
      </c>
    </row>
    <row r="79" spans="1:46" ht="25.5" customHeight="1">
      <c r="A79" s="17" t="s">
        <v>402</v>
      </c>
      <c r="B79" s="18" t="s">
        <v>403</v>
      </c>
      <c r="C79" s="19" t="s">
        <v>109</v>
      </c>
      <c r="D79" s="17" t="s">
        <v>404</v>
      </c>
      <c r="E79" s="29" t="s">
        <v>405</v>
      </c>
      <c r="F79" s="3">
        <v>5</v>
      </c>
      <c r="G79" s="21" t="s">
        <v>410</v>
      </c>
      <c r="H79" s="30" t="s">
        <v>411</v>
      </c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51">
        <v>6</v>
      </c>
      <c r="V79" s="23"/>
      <c r="W79" s="24">
        <v>34</v>
      </c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6">
        <v>4614500108</v>
      </c>
      <c r="AN79" s="27">
        <f t="shared" si="9"/>
        <v>0</v>
      </c>
      <c r="AO79" s="20">
        <f t="shared" si="10"/>
        <v>40</v>
      </c>
      <c r="AP79" s="20"/>
      <c r="AQ79" s="20">
        <f t="shared" si="11"/>
        <v>0</v>
      </c>
      <c r="AR79" s="20"/>
      <c r="AS79" s="28">
        <f t="shared" si="12"/>
        <v>320000</v>
      </c>
      <c r="AT79" s="28">
        <f t="shared" si="13"/>
        <v>320000</v>
      </c>
    </row>
    <row r="80" spans="1:46" ht="25.5" customHeight="1">
      <c r="A80" s="17" t="s">
        <v>402</v>
      </c>
      <c r="B80" s="18" t="s">
        <v>403</v>
      </c>
      <c r="C80" s="19" t="s">
        <v>109</v>
      </c>
      <c r="D80" s="17" t="s">
        <v>404</v>
      </c>
      <c r="E80" s="29"/>
      <c r="F80" s="3">
        <v>92</v>
      </c>
      <c r="G80" s="21" t="s">
        <v>412</v>
      </c>
      <c r="H80" s="22" t="s">
        <v>413</v>
      </c>
      <c r="I80" s="23"/>
      <c r="J80" s="23"/>
      <c r="K80" s="23"/>
      <c r="L80" s="18"/>
      <c r="M80" s="23"/>
      <c r="N80" s="18"/>
      <c r="O80" s="23"/>
      <c r="P80" s="18"/>
      <c r="Q80" s="18"/>
      <c r="R80" s="18"/>
      <c r="S80" s="18"/>
      <c r="T80" s="18"/>
      <c r="U80" s="18"/>
      <c r="V80" s="18"/>
      <c r="W80" s="24">
        <v>20</v>
      </c>
      <c r="X80" s="23"/>
      <c r="Y80" s="18"/>
      <c r="Z80" s="18"/>
      <c r="AA80" s="23"/>
      <c r="AB80" s="23"/>
      <c r="AC80" s="23"/>
      <c r="AD80" s="23"/>
      <c r="AE80" s="23"/>
      <c r="AF80" s="23"/>
      <c r="AG80" s="18"/>
      <c r="AH80" s="18"/>
      <c r="AI80" s="18"/>
      <c r="AJ80" s="18"/>
      <c r="AK80" s="18"/>
      <c r="AL80" s="18"/>
      <c r="AM80" s="26">
        <v>4614500561</v>
      </c>
      <c r="AN80" s="27">
        <f t="shared" si="9"/>
        <v>0</v>
      </c>
      <c r="AO80" s="20">
        <f t="shared" si="10"/>
        <v>20</v>
      </c>
      <c r="AP80" s="20"/>
      <c r="AQ80" s="20">
        <f t="shared" si="11"/>
        <v>0</v>
      </c>
      <c r="AR80" s="20"/>
      <c r="AS80" s="28">
        <f t="shared" si="12"/>
        <v>160000</v>
      </c>
      <c r="AT80" s="28">
        <f t="shared" si="13"/>
        <v>160000</v>
      </c>
    </row>
    <row r="81" spans="1:46" ht="25.5" customHeight="1">
      <c r="A81" s="17" t="s">
        <v>402</v>
      </c>
      <c r="B81" s="18" t="s">
        <v>403</v>
      </c>
      <c r="C81" s="19" t="s">
        <v>109</v>
      </c>
      <c r="D81" s="17" t="s">
        <v>404</v>
      </c>
      <c r="E81" s="29" t="s">
        <v>405</v>
      </c>
      <c r="F81" s="3">
        <v>6</v>
      </c>
      <c r="G81" s="21" t="s">
        <v>414</v>
      </c>
      <c r="H81" s="42" t="s">
        <v>415</v>
      </c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4">
        <v>10</v>
      </c>
      <c r="Y81" s="23"/>
      <c r="Z81" s="23"/>
      <c r="AA81" s="23"/>
      <c r="AB81" s="23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6">
        <v>4622805028</v>
      </c>
      <c r="AN81" s="27">
        <f t="shared" si="9"/>
        <v>10</v>
      </c>
      <c r="AO81" s="20">
        <f t="shared" si="10"/>
        <v>0</v>
      </c>
      <c r="AP81" s="20"/>
      <c r="AQ81" s="20">
        <f t="shared" si="11"/>
        <v>0</v>
      </c>
      <c r="AR81" s="20"/>
      <c r="AS81" s="28">
        <f t="shared" si="12"/>
        <v>130000</v>
      </c>
      <c r="AT81" s="28">
        <f t="shared" si="13"/>
        <v>130000</v>
      </c>
    </row>
    <row r="82" spans="1:46" ht="25.5" customHeight="1">
      <c r="A82" s="17" t="s">
        <v>402</v>
      </c>
      <c r="B82" s="18" t="s">
        <v>403</v>
      </c>
      <c r="C82" s="19" t="s">
        <v>109</v>
      </c>
      <c r="D82" s="17" t="s">
        <v>404</v>
      </c>
      <c r="E82" s="29" t="s">
        <v>405</v>
      </c>
      <c r="F82" s="3">
        <v>9</v>
      </c>
      <c r="G82" s="21" t="s">
        <v>416</v>
      </c>
      <c r="H82" s="41" t="s">
        <v>417</v>
      </c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3"/>
      <c r="Z82" s="23"/>
      <c r="AA82" s="25"/>
      <c r="AB82" s="25"/>
      <c r="AC82" s="24">
        <v>10</v>
      </c>
      <c r="AD82" s="24">
        <v>15</v>
      </c>
      <c r="AE82" s="23"/>
      <c r="AF82" s="23"/>
      <c r="AG82" s="25"/>
      <c r="AH82" s="23"/>
      <c r="AI82" s="25"/>
      <c r="AJ82" s="25"/>
      <c r="AK82" s="25"/>
      <c r="AL82" s="25"/>
      <c r="AM82" s="26">
        <v>4650000112</v>
      </c>
      <c r="AN82" s="27">
        <f t="shared" si="9"/>
        <v>0</v>
      </c>
      <c r="AO82" s="20">
        <f t="shared" si="10"/>
        <v>25</v>
      </c>
      <c r="AP82" s="20"/>
      <c r="AQ82" s="20">
        <f t="shared" si="11"/>
        <v>0</v>
      </c>
      <c r="AR82" s="20"/>
      <c r="AS82" s="28">
        <f t="shared" si="12"/>
        <v>200000</v>
      </c>
      <c r="AT82" s="28">
        <f t="shared" si="13"/>
        <v>200000</v>
      </c>
    </row>
    <row r="83" spans="1:46" ht="25.5" customHeight="1">
      <c r="A83" s="17" t="s">
        <v>418</v>
      </c>
      <c r="B83" s="18" t="s">
        <v>403</v>
      </c>
      <c r="C83" s="19" t="s">
        <v>113</v>
      </c>
      <c r="D83" s="17" t="s">
        <v>419</v>
      </c>
      <c r="E83" s="29" t="s">
        <v>405</v>
      </c>
      <c r="F83" s="3">
        <v>86</v>
      </c>
      <c r="G83" s="21" t="s">
        <v>420</v>
      </c>
      <c r="H83" s="22" t="s">
        <v>421</v>
      </c>
      <c r="I83" s="23"/>
      <c r="J83" s="23"/>
      <c r="K83" s="23"/>
      <c r="L83" s="18"/>
      <c r="M83" s="23"/>
      <c r="N83" s="18"/>
      <c r="O83" s="24">
        <v>1</v>
      </c>
      <c r="P83" s="18"/>
      <c r="Q83" s="18"/>
      <c r="R83" s="18"/>
      <c r="S83" s="18"/>
      <c r="T83" s="18"/>
      <c r="U83" s="18"/>
      <c r="V83" s="18"/>
      <c r="W83" s="23"/>
      <c r="X83" s="24"/>
      <c r="Y83" s="18"/>
      <c r="Z83" s="18"/>
      <c r="AA83" s="23"/>
      <c r="AB83" s="23"/>
      <c r="AC83" s="23"/>
      <c r="AD83" s="23"/>
      <c r="AE83" s="23"/>
      <c r="AF83" s="23"/>
      <c r="AG83" s="18"/>
      <c r="AH83" s="18"/>
      <c r="AI83" s="18"/>
      <c r="AJ83" s="18"/>
      <c r="AK83" s="18"/>
      <c r="AL83" s="18"/>
      <c r="AM83" s="26">
        <v>4614500538</v>
      </c>
      <c r="AN83" s="27">
        <f t="shared" si="9"/>
        <v>0</v>
      </c>
      <c r="AO83" s="20">
        <f t="shared" si="10"/>
        <v>1</v>
      </c>
      <c r="AP83" s="20"/>
      <c r="AQ83" s="20">
        <f t="shared" si="11"/>
        <v>0</v>
      </c>
      <c r="AR83" s="20"/>
      <c r="AS83" s="28">
        <f t="shared" si="12"/>
        <v>8000</v>
      </c>
      <c r="AT83" s="28">
        <f t="shared" si="13"/>
        <v>8000</v>
      </c>
    </row>
    <row r="84" spans="1:46" ht="25.5" customHeight="1">
      <c r="A84" s="17" t="s">
        <v>418</v>
      </c>
      <c r="B84" s="18"/>
      <c r="C84" s="19" t="s">
        <v>113</v>
      </c>
      <c r="D84" s="17" t="s">
        <v>419</v>
      </c>
      <c r="E84" s="29"/>
      <c r="F84" s="3"/>
      <c r="G84" s="21" t="s">
        <v>420</v>
      </c>
      <c r="H84" s="22" t="s">
        <v>421</v>
      </c>
      <c r="I84" s="23"/>
      <c r="J84" s="23"/>
      <c r="K84" s="23"/>
      <c r="L84" s="18"/>
      <c r="M84" s="23"/>
      <c r="N84" s="18"/>
      <c r="O84" s="23"/>
      <c r="P84" s="18"/>
      <c r="Q84" s="18"/>
      <c r="R84" s="18"/>
      <c r="S84" s="18"/>
      <c r="T84" s="18"/>
      <c r="U84" s="18"/>
      <c r="V84" s="18"/>
      <c r="W84" s="23"/>
      <c r="X84" s="24">
        <v>16</v>
      </c>
      <c r="Y84" s="18"/>
      <c r="Z84" s="18"/>
      <c r="AA84" s="23"/>
      <c r="AB84" s="23"/>
      <c r="AC84" s="23"/>
      <c r="AD84" s="23"/>
      <c r="AE84" s="23"/>
      <c r="AF84" s="23"/>
      <c r="AG84" s="18"/>
      <c r="AH84" s="18"/>
      <c r="AI84" s="18"/>
      <c r="AJ84" s="18"/>
      <c r="AK84" s="18"/>
      <c r="AL84" s="18"/>
      <c r="AM84" s="26">
        <v>4624500486</v>
      </c>
      <c r="AN84" s="27">
        <f t="shared" si="9"/>
        <v>16</v>
      </c>
      <c r="AO84" s="20">
        <f t="shared" si="10"/>
        <v>0</v>
      </c>
      <c r="AP84" s="20"/>
      <c r="AQ84" s="20">
        <f t="shared" si="11"/>
        <v>0</v>
      </c>
      <c r="AR84" s="20"/>
      <c r="AS84" s="28"/>
      <c r="AT84" s="28">
        <f t="shared" si="13"/>
        <v>208000</v>
      </c>
    </row>
    <row r="85" spans="1:46" ht="25.5" customHeight="1">
      <c r="A85" s="17" t="s">
        <v>418</v>
      </c>
      <c r="B85" s="18" t="s">
        <v>403</v>
      </c>
      <c r="C85" s="19" t="s">
        <v>113</v>
      </c>
      <c r="D85" s="17" t="s">
        <v>419</v>
      </c>
      <c r="E85" s="29" t="s">
        <v>405</v>
      </c>
      <c r="F85" s="3">
        <v>8</v>
      </c>
      <c r="G85" s="21" t="s">
        <v>422</v>
      </c>
      <c r="H85" s="30" t="s">
        <v>417</v>
      </c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4" t="s">
        <v>77</v>
      </c>
      <c r="AB85" s="23"/>
      <c r="AC85" s="23"/>
      <c r="AD85" s="23"/>
      <c r="AE85" s="23"/>
      <c r="AF85" s="23"/>
      <c r="AG85" s="23" t="s">
        <v>77</v>
      </c>
      <c r="AH85" s="23"/>
      <c r="AI85" s="23"/>
      <c r="AJ85" s="23"/>
      <c r="AK85" s="23"/>
      <c r="AL85" s="23"/>
      <c r="AM85" s="26">
        <v>4632800019</v>
      </c>
      <c r="AN85" s="27">
        <f t="shared" si="9"/>
        <v>0</v>
      </c>
      <c r="AO85" s="20">
        <f t="shared" si="10"/>
        <v>0</v>
      </c>
      <c r="AP85" s="20"/>
      <c r="AQ85" s="20">
        <f t="shared" si="11"/>
        <v>1</v>
      </c>
      <c r="AR85" s="20">
        <v>81000</v>
      </c>
      <c r="AS85" s="28">
        <f>(AN85*13000)+(AO85*8000)+(AP85*81000)+AR85</f>
        <v>81000</v>
      </c>
      <c r="AT85" s="28">
        <f t="shared" si="13"/>
        <v>162000</v>
      </c>
    </row>
    <row r="86" spans="1:46" ht="25.5" customHeight="1">
      <c r="A86" s="17" t="s">
        <v>418</v>
      </c>
      <c r="B86" s="18" t="s">
        <v>403</v>
      </c>
      <c r="C86" s="19" t="s">
        <v>113</v>
      </c>
      <c r="D86" s="17" t="s">
        <v>419</v>
      </c>
      <c r="E86" s="29"/>
      <c r="F86" s="3"/>
      <c r="G86" s="21" t="s">
        <v>423</v>
      </c>
      <c r="H86" s="30" t="s">
        <v>424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4" t="s">
        <v>77</v>
      </c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6">
        <v>4670003013</v>
      </c>
      <c r="AN86" s="27">
        <f t="shared" si="9"/>
        <v>0</v>
      </c>
      <c r="AO86" s="20">
        <f t="shared" si="10"/>
        <v>0</v>
      </c>
      <c r="AP86" s="20"/>
      <c r="AQ86" s="20">
        <f t="shared" si="11"/>
        <v>1</v>
      </c>
      <c r="AR86" s="20"/>
      <c r="AS86" s="28"/>
      <c r="AT86" s="28">
        <f t="shared" si="13"/>
        <v>81000</v>
      </c>
    </row>
    <row r="87" spans="1:46" ht="25.5" customHeight="1">
      <c r="A87" s="17" t="s">
        <v>425</v>
      </c>
      <c r="B87" s="18" t="s">
        <v>151</v>
      </c>
      <c r="C87" s="19" t="s">
        <v>81</v>
      </c>
      <c r="D87" s="17" t="s">
        <v>426</v>
      </c>
      <c r="E87" s="29" t="s">
        <v>153</v>
      </c>
      <c r="F87" s="3">
        <v>17</v>
      </c>
      <c r="G87" s="21" t="s">
        <v>427</v>
      </c>
      <c r="H87" s="30" t="s">
        <v>428</v>
      </c>
      <c r="I87" s="24" t="s">
        <v>77</v>
      </c>
      <c r="J87" s="24" t="s">
        <v>77</v>
      </c>
      <c r="K87" s="23"/>
      <c r="L87" s="24" t="s">
        <v>77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6">
        <v>4612805103</v>
      </c>
      <c r="AN87" s="27">
        <f t="shared" si="9"/>
        <v>0</v>
      </c>
      <c r="AO87" s="20">
        <f t="shared" si="10"/>
        <v>0</v>
      </c>
      <c r="AP87" s="20">
        <v>1</v>
      </c>
      <c r="AQ87" s="20">
        <f t="shared" si="11"/>
        <v>3</v>
      </c>
      <c r="AR87" s="20"/>
      <c r="AS87" s="28">
        <f t="shared" ref="AS87:AS94" si="14">(AN87*13000)+(AO87*8000)+(AP87*81000)+AR87</f>
        <v>81000</v>
      </c>
      <c r="AT87" s="28">
        <f t="shared" si="13"/>
        <v>243000</v>
      </c>
    </row>
    <row r="88" spans="1:46" ht="25.5" customHeight="1">
      <c r="A88" s="17" t="s">
        <v>425</v>
      </c>
      <c r="B88" s="18" t="s">
        <v>151</v>
      </c>
      <c r="C88" s="19" t="s">
        <v>81</v>
      </c>
      <c r="D88" s="17" t="s">
        <v>429</v>
      </c>
      <c r="E88" s="29" t="s">
        <v>153</v>
      </c>
      <c r="F88" s="3">
        <v>16</v>
      </c>
      <c r="G88" s="21" t="s">
        <v>430</v>
      </c>
      <c r="H88" s="52" t="s">
        <v>431</v>
      </c>
      <c r="I88" s="23"/>
      <c r="J88" s="23"/>
      <c r="K88" s="23"/>
      <c r="L88" s="23"/>
      <c r="M88" s="24">
        <v>11</v>
      </c>
      <c r="N88" s="23"/>
      <c r="O88" s="23"/>
      <c r="P88" s="23"/>
      <c r="Q88" s="23"/>
      <c r="R88" s="23"/>
      <c r="S88" s="23"/>
      <c r="T88" s="23"/>
      <c r="U88" s="24">
        <v>10</v>
      </c>
      <c r="V88" s="23"/>
      <c r="W88" s="24">
        <v>20</v>
      </c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 t="s">
        <v>77</v>
      </c>
      <c r="AJ88" s="23"/>
      <c r="AK88" s="23"/>
      <c r="AL88" s="23"/>
      <c r="AM88" s="26">
        <v>4614500140</v>
      </c>
      <c r="AN88" s="27">
        <f t="shared" si="9"/>
        <v>0</v>
      </c>
      <c r="AO88" s="20">
        <f t="shared" si="10"/>
        <v>41</v>
      </c>
      <c r="AP88" s="20"/>
      <c r="AQ88" s="20">
        <f t="shared" si="11"/>
        <v>0</v>
      </c>
      <c r="AR88" s="20">
        <v>81000</v>
      </c>
      <c r="AS88" s="28">
        <f t="shared" si="14"/>
        <v>409000</v>
      </c>
      <c r="AT88" s="28">
        <f t="shared" si="13"/>
        <v>409000</v>
      </c>
    </row>
    <row r="89" spans="1:46" ht="25.5" customHeight="1">
      <c r="A89" s="17" t="s">
        <v>425</v>
      </c>
      <c r="B89" s="18" t="s">
        <v>151</v>
      </c>
      <c r="C89" s="19" t="s">
        <v>81</v>
      </c>
      <c r="D89" s="17" t="s">
        <v>432</v>
      </c>
      <c r="E89" s="29" t="s">
        <v>153</v>
      </c>
      <c r="F89" s="3">
        <v>19</v>
      </c>
      <c r="G89" s="21" t="s">
        <v>433</v>
      </c>
      <c r="H89" s="22" t="s">
        <v>434</v>
      </c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3"/>
      <c r="W89" s="23"/>
      <c r="X89" s="24">
        <v>21</v>
      </c>
      <c r="Y89" s="23"/>
      <c r="Z89" s="23"/>
      <c r="AA89" s="23"/>
      <c r="AB89" s="23"/>
      <c r="AC89" s="23"/>
      <c r="AD89" s="23"/>
      <c r="AE89" s="25"/>
      <c r="AF89" s="25"/>
      <c r="AG89" s="25"/>
      <c r="AH89" s="25"/>
      <c r="AI89" s="25"/>
      <c r="AJ89" s="25"/>
      <c r="AK89" s="25"/>
      <c r="AL89" s="25"/>
      <c r="AM89" s="26">
        <v>4624500361</v>
      </c>
      <c r="AN89" s="27">
        <f t="shared" si="9"/>
        <v>21</v>
      </c>
      <c r="AO89" s="20">
        <f t="shared" si="10"/>
        <v>0</v>
      </c>
      <c r="AP89" s="20"/>
      <c r="AQ89" s="20">
        <f t="shared" si="11"/>
        <v>0</v>
      </c>
      <c r="AR89" s="20"/>
      <c r="AS89" s="28">
        <f t="shared" si="14"/>
        <v>273000</v>
      </c>
      <c r="AT89" s="28">
        <f t="shared" si="13"/>
        <v>273000</v>
      </c>
    </row>
    <row r="90" spans="1:46" ht="25.5" customHeight="1">
      <c r="A90" s="17" t="s">
        <v>425</v>
      </c>
      <c r="B90" s="18" t="s">
        <v>151</v>
      </c>
      <c r="C90" s="19" t="s">
        <v>81</v>
      </c>
      <c r="D90" s="17" t="s">
        <v>432</v>
      </c>
      <c r="E90" s="29" t="s">
        <v>153</v>
      </c>
      <c r="F90" s="3">
        <v>18</v>
      </c>
      <c r="G90" s="21" t="s">
        <v>435</v>
      </c>
      <c r="H90" s="30" t="s">
        <v>436</v>
      </c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3"/>
      <c r="W90" s="23"/>
      <c r="X90" s="25"/>
      <c r="Y90" s="23"/>
      <c r="Z90" s="23"/>
      <c r="AA90" s="24" t="s">
        <v>77</v>
      </c>
      <c r="AB90" s="23"/>
      <c r="AC90" s="23"/>
      <c r="AD90" s="23"/>
      <c r="AE90" s="25"/>
      <c r="AF90" s="25"/>
      <c r="AG90" s="25"/>
      <c r="AH90" s="25"/>
      <c r="AI90" s="25"/>
      <c r="AJ90" s="25"/>
      <c r="AK90" s="25"/>
      <c r="AL90" s="25"/>
      <c r="AM90" s="26">
        <v>4634500344</v>
      </c>
      <c r="AN90" s="27">
        <f t="shared" si="9"/>
        <v>0</v>
      </c>
      <c r="AO90" s="20">
        <f t="shared" si="10"/>
        <v>0</v>
      </c>
      <c r="AP90" s="20">
        <v>1</v>
      </c>
      <c r="AQ90" s="20">
        <f t="shared" si="11"/>
        <v>1</v>
      </c>
      <c r="AR90" s="20"/>
      <c r="AS90" s="28">
        <f t="shared" si="14"/>
        <v>81000</v>
      </c>
      <c r="AT90" s="28">
        <f t="shared" si="13"/>
        <v>81000</v>
      </c>
    </row>
    <row r="91" spans="1:46" ht="25.5" customHeight="1">
      <c r="A91" s="17" t="s">
        <v>437</v>
      </c>
      <c r="B91" s="18" t="s">
        <v>151</v>
      </c>
      <c r="C91" s="19" t="s">
        <v>199</v>
      </c>
      <c r="D91" s="17" t="s">
        <v>438</v>
      </c>
      <c r="E91" s="29" t="s">
        <v>153</v>
      </c>
      <c r="F91" s="3">
        <v>14</v>
      </c>
      <c r="G91" s="22" t="s">
        <v>439</v>
      </c>
      <c r="H91" s="52" t="s">
        <v>440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4">
        <v>25</v>
      </c>
      <c r="AD91" s="24">
        <v>10</v>
      </c>
      <c r="AE91" s="23"/>
      <c r="AF91" s="23"/>
      <c r="AG91" s="23"/>
      <c r="AH91" s="23"/>
      <c r="AI91" s="23"/>
      <c r="AJ91" s="23"/>
      <c r="AK91" s="23"/>
      <c r="AL91" s="23"/>
      <c r="AM91" s="53">
        <v>4650002589</v>
      </c>
      <c r="AN91" s="27">
        <f t="shared" si="9"/>
        <v>0</v>
      </c>
      <c r="AO91" s="20">
        <f t="shared" si="10"/>
        <v>35</v>
      </c>
      <c r="AP91" s="20"/>
      <c r="AQ91" s="20">
        <f t="shared" si="11"/>
        <v>0</v>
      </c>
      <c r="AR91" s="20"/>
      <c r="AS91" s="28">
        <f t="shared" si="14"/>
        <v>280000</v>
      </c>
      <c r="AT91" s="28">
        <f t="shared" si="13"/>
        <v>280000</v>
      </c>
    </row>
    <row r="92" spans="1:46" ht="25.5" customHeight="1">
      <c r="A92" s="17" t="s">
        <v>437</v>
      </c>
      <c r="B92" s="18" t="s">
        <v>151</v>
      </c>
      <c r="C92" s="19" t="s">
        <v>199</v>
      </c>
      <c r="D92" s="17" t="s">
        <v>438</v>
      </c>
      <c r="E92" s="29" t="s">
        <v>153</v>
      </c>
      <c r="F92" s="3">
        <v>15</v>
      </c>
      <c r="G92" s="22" t="s">
        <v>441</v>
      </c>
      <c r="H92" s="52" t="s">
        <v>442</v>
      </c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4" t="s">
        <v>78</v>
      </c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6">
        <v>4670003021</v>
      </c>
      <c r="AN92" s="27">
        <f t="shared" si="9"/>
        <v>0</v>
      </c>
      <c r="AO92" s="20">
        <f t="shared" si="10"/>
        <v>0</v>
      </c>
      <c r="AP92" s="20">
        <v>1</v>
      </c>
      <c r="AQ92" s="20">
        <f t="shared" si="11"/>
        <v>1</v>
      </c>
      <c r="AR92" s="20"/>
      <c r="AS92" s="28">
        <f t="shared" si="14"/>
        <v>81000</v>
      </c>
      <c r="AT92" s="28">
        <f t="shared" si="13"/>
        <v>81000</v>
      </c>
    </row>
    <row r="93" spans="1:46" ht="25.5" customHeight="1">
      <c r="A93" s="17" t="s">
        <v>443</v>
      </c>
      <c r="B93" s="18" t="s">
        <v>444</v>
      </c>
      <c r="C93" s="19" t="s">
        <v>109</v>
      </c>
      <c r="D93" s="17" t="s">
        <v>445</v>
      </c>
      <c r="E93" s="29" t="s">
        <v>446</v>
      </c>
      <c r="F93" s="3">
        <v>25</v>
      </c>
      <c r="G93" s="21" t="s">
        <v>447</v>
      </c>
      <c r="H93" s="22" t="s">
        <v>445</v>
      </c>
      <c r="I93" s="24" t="s">
        <v>77</v>
      </c>
      <c r="J93" s="24" t="s">
        <v>77</v>
      </c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 t="s">
        <v>77</v>
      </c>
      <c r="AK93" s="23"/>
      <c r="AL93" s="23"/>
      <c r="AM93" s="26">
        <v>4612800062</v>
      </c>
      <c r="AN93" s="27">
        <f t="shared" si="9"/>
        <v>0</v>
      </c>
      <c r="AO93" s="20">
        <f t="shared" si="10"/>
        <v>0</v>
      </c>
      <c r="AP93" s="20">
        <v>1</v>
      </c>
      <c r="AQ93" s="20">
        <f t="shared" si="11"/>
        <v>2</v>
      </c>
      <c r="AR93" s="20">
        <v>81000</v>
      </c>
      <c r="AS93" s="28">
        <f t="shared" si="14"/>
        <v>162000</v>
      </c>
      <c r="AT93" s="28">
        <f t="shared" si="13"/>
        <v>243000</v>
      </c>
    </row>
    <row r="94" spans="1:46" ht="25.5" customHeight="1">
      <c r="A94" s="17" t="s">
        <v>448</v>
      </c>
      <c r="B94" s="18" t="s">
        <v>449</v>
      </c>
      <c r="C94" s="19" t="s">
        <v>304</v>
      </c>
      <c r="D94" s="17" t="s">
        <v>450</v>
      </c>
      <c r="E94" s="29" t="s">
        <v>451</v>
      </c>
      <c r="F94" s="3">
        <v>10</v>
      </c>
      <c r="G94" s="21" t="s">
        <v>452</v>
      </c>
      <c r="H94" s="30" t="s">
        <v>453</v>
      </c>
      <c r="I94" s="23"/>
      <c r="J94" s="23"/>
      <c r="K94" s="23"/>
      <c r="L94" s="23"/>
      <c r="M94" s="24">
        <v>35</v>
      </c>
      <c r="N94" s="23"/>
      <c r="O94" s="24">
        <v>2</v>
      </c>
      <c r="P94" s="24">
        <v>30</v>
      </c>
      <c r="Q94" s="23"/>
      <c r="R94" s="23"/>
      <c r="S94" s="23"/>
      <c r="T94" s="23"/>
      <c r="U94" s="23"/>
      <c r="V94" s="23"/>
      <c r="W94" s="20"/>
      <c r="X94" s="23"/>
      <c r="Y94" s="23"/>
      <c r="Z94" s="23"/>
      <c r="AA94" s="20"/>
      <c r="AB94" s="23"/>
      <c r="AC94" s="39"/>
      <c r="AD94" s="23"/>
      <c r="AE94" s="23"/>
      <c r="AF94" s="23"/>
      <c r="AG94" s="20"/>
      <c r="AH94" s="23"/>
      <c r="AI94" s="23"/>
      <c r="AJ94" s="23"/>
      <c r="AK94" s="23"/>
      <c r="AL94" s="23"/>
      <c r="AM94" s="26">
        <v>4612805129</v>
      </c>
      <c r="AN94" s="27">
        <f t="shared" si="9"/>
        <v>30</v>
      </c>
      <c r="AO94" s="20">
        <f t="shared" si="10"/>
        <v>37</v>
      </c>
      <c r="AP94" s="20">
        <v>1</v>
      </c>
      <c r="AQ94" s="20">
        <f t="shared" si="11"/>
        <v>0</v>
      </c>
      <c r="AR94" s="20">
        <v>81000</v>
      </c>
      <c r="AS94" s="28">
        <f t="shared" si="14"/>
        <v>848000</v>
      </c>
      <c r="AT94" s="28">
        <f t="shared" si="13"/>
        <v>767000</v>
      </c>
    </row>
    <row r="95" spans="1:46" ht="25.5" customHeight="1">
      <c r="A95" s="17" t="s">
        <v>448</v>
      </c>
      <c r="B95" s="18" t="s">
        <v>449</v>
      </c>
      <c r="C95" s="19" t="s">
        <v>304</v>
      </c>
      <c r="D95" s="17" t="s">
        <v>450</v>
      </c>
      <c r="E95" s="29"/>
      <c r="F95" s="3"/>
      <c r="G95" s="21" t="s">
        <v>454</v>
      </c>
      <c r="H95" s="30" t="s">
        <v>455</v>
      </c>
      <c r="I95" s="23"/>
      <c r="J95" s="23"/>
      <c r="K95" s="23"/>
      <c r="L95" s="23"/>
      <c r="M95" s="24"/>
      <c r="N95" s="23"/>
      <c r="O95" s="24"/>
      <c r="P95" s="24"/>
      <c r="Q95" s="23"/>
      <c r="R95" s="23"/>
      <c r="S95" s="23"/>
      <c r="T95" s="23"/>
      <c r="U95" s="23"/>
      <c r="V95" s="23"/>
      <c r="W95" s="24">
        <v>20</v>
      </c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6">
        <v>4612805111</v>
      </c>
      <c r="AN95" s="27">
        <f t="shared" si="9"/>
        <v>0</v>
      </c>
      <c r="AO95" s="20">
        <f t="shared" si="10"/>
        <v>20</v>
      </c>
      <c r="AP95" s="20">
        <v>2</v>
      </c>
      <c r="AQ95" s="20">
        <f t="shared" si="11"/>
        <v>0</v>
      </c>
      <c r="AR95" s="20"/>
      <c r="AS95" s="28"/>
      <c r="AT95" s="28">
        <f t="shared" si="13"/>
        <v>160000</v>
      </c>
    </row>
    <row r="96" spans="1:46" ht="25.5" customHeight="1">
      <c r="A96" s="17" t="s">
        <v>448</v>
      </c>
      <c r="B96" s="18" t="s">
        <v>449</v>
      </c>
      <c r="C96" s="19" t="s">
        <v>304</v>
      </c>
      <c r="D96" s="17" t="s">
        <v>450</v>
      </c>
      <c r="E96" s="29"/>
      <c r="F96" s="3"/>
      <c r="G96" s="21" t="s">
        <v>452</v>
      </c>
      <c r="H96" s="30" t="s">
        <v>456</v>
      </c>
      <c r="I96" s="23"/>
      <c r="J96" s="23"/>
      <c r="K96" s="23"/>
      <c r="L96" s="23"/>
      <c r="M96" s="24"/>
      <c r="N96" s="23"/>
      <c r="O96" s="24"/>
      <c r="P96" s="24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4" t="s">
        <v>77</v>
      </c>
      <c r="AB96" s="23"/>
      <c r="AC96" s="23"/>
      <c r="AD96" s="23"/>
      <c r="AE96" s="23"/>
      <c r="AF96" s="23"/>
      <c r="AG96" s="23" t="s">
        <v>77</v>
      </c>
      <c r="AH96" s="23"/>
      <c r="AI96" s="23"/>
      <c r="AJ96" s="23"/>
      <c r="AK96" s="23"/>
      <c r="AL96" s="23"/>
      <c r="AM96" s="26">
        <v>4632800035</v>
      </c>
      <c r="AN96" s="27">
        <f t="shared" si="9"/>
        <v>0</v>
      </c>
      <c r="AO96" s="20">
        <f t="shared" si="10"/>
        <v>0</v>
      </c>
      <c r="AP96" s="20">
        <v>3</v>
      </c>
      <c r="AQ96" s="20">
        <f t="shared" si="11"/>
        <v>1</v>
      </c>
      <c r="AR96" s="20"/>
      <c r="AS96" s="28"/>
      <c r="AT96" s="28">
        <f t="shared" si="13"/>
        <v>81000</v>
      </c>
    </row>
    <row r="97" spans="1:46" ht="25.5" customHeight="1">
      <c r="A97" s="17" t="s">
        <v>448</v>
      </c>
      <c r="B97" s="18" t="s">
        <v>449</v>
      </c>
      <c r="C97" s="19" t="s">
        <v>304</v>
      </c>
      <c r="D97" s="17" t="s">
        <v>455</v>
      </c>
      <c r="E97" s="29" t="s">
        <v>451</v>
      </c>
      <c r="F97" s="3">
        <v>11</v>
      </c>
      <c r="G97" s="21" t="s">
        <v>457</v>
      </c>
      <c r="H97" s="42" t="s">
        <v>458</v>
      </c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4">
        <v>8</v>
      </c>
      <c r="Y97" s="23"/>
      <c r="Z97" s="23"/>
      <c r="AA97" s="23"/>
      <c r="AB97" s="23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6">
        <v>4624500056</v>
      </c>
      <c r="AN97" s="27">
        <f t="shared" si="9"/>
        <v>8</v>
      </c>
      <c r="AO97" s="20">
        <f>SUM(R97:W97,AC97:AD97,M97,O97,N97)</f>
        <v>0</v>
      </c>
      <c r="AP97" s="20"/>
      <c r="AQ97" s="20">
        <f t="shared" si="11"/>
        <v>0</v>
      </c>
      <c r="AR97" s="20"/>
      <c r="AS97" s="28">
        <f>(AN97*13000)+(AO97*8000)+(AP97*81000)+AR97</f>
        <v>104000</v>
      </c>
      <c r="AT97" s="28">
        <f t="shared" si="13"/>
        <v>104000</v>
      </c>
    </row>
    <row r="98" spans="1:46" ht="25.5" customHeight="1">
      <c r="A98" s="20" t="s">
        <v>459</v>
      </c>
      <c r="B98" s="20" t="s">
        <v>460</v>
      </c>
      <c r="C98" s="54" t="s">
        <v>461</v>
      </c>
      <c r="D98" s="20" t="s">
        <v>462</v>
      </c>
      <c r="E98" s="29" t="s">
        <v>463</v>
      </c>
      <c r="F98" s="3">
        <v>24</v>
      </c>
      <c r="G98" s="55" t="s">
        <v>464</v>
      </c>
      <c r="H98" s="56" t="s">
        <v>465</v>
      </c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 t="s">
        <v>77</v>
      </c>
      <c r="AI98" s="23"/>
      <c r="AJ98" s="23"/>
      <c r="AK98" s="23"/>
      <c r="AL98" s="23"/>
      <c r="AM98" s="26">
        <v>4674500022</v>
      </c>
      <c r="AN98" s="27">
        <f t="shared" si="9"/>
        <v>0</v>
      </c>
      <c r="AO98" s="20">
        <f>SUM(R98:W98,AC98:AD98,M98,O98,N98)</f>
        <v>0</v>
      </c>
      <c r="AP98" s="20"/>
      <c r="AQ98" s="20">
        <f t="shared" si="11"/>
        <v>0</v>
      </c>
      <c r="AR98" s="20">
        <v>81000</v>
      </c>
      <c r="AS98" s="28">
        <f>(AN98*13000)+(AO98*8000)+(AP98*81000)+AR98</f>
        <v>81000</v>
      </c>
      <c r="AT98" s="28">
        <f t="shared" si="13"/>
        <v>81000</v>
      </c>
    </row>
    <row r="99" spans="1:46" ht="25.5" customHeight="1">
      <c r="A99" s="17" t="s">
        <v>466</v>
      </c>
      <c r="B99" s="18" t="s">
        <v>467</v>
      </c>
      <c r="C99" s="36" t="s">
        <v>468</v>
      </c>
      <c r="D99" s="37" t="s">
        <v>469</v>
      </c>
      <c r="E99" s="29" t="s">
        <v>470</v>
      </c>
      <c r="F99" s="3">
        <v>30</v>
      </c>
      <c r="G99" s="21" t="s">
        <v>471</v>
      </c>
      <c r="H99" s="22" t="s">
        <v>472</v>
      </c>
      <c r="I99" s="24" t="s">
        <v>77</v>
      </c>
      <c r="J99" s="24" t="s">
        <v>77</v>
      </c>
      <c r="K99" s="23"/>
      <c r="L99" s="24" t="s">
        <v>77</v>
      </c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 t="s">
        <v>77</v>
      </c>
      <c r="AK99" s="23"/>
      <c r="AL99" s="23"/>
      <c r="AM99" s="26">
        <v>4611900012</v>
      </c>
      <c r="AN99" s="27">
        <f t="shared" si="9"/>
        <v>0</v>
      </c>
      <c r="AO99" s="20">
        <f>SUM(R99:W99,AC99:AD99,M99,O99,N99)</f>
        <v>0</v>
      </c>
      <c r="AP99" s="20">
        <v>1</v>
      </c>
      <c r="AQ99" s="20">
        <f t="shared" si="11"/>
        <v>3</v>
      </c>
      <c r="AR99" s="20">
        <v>81000</v>
      </c>
      <c r="AS99" s="28">
        <f>(AN99*13000)+(AO99*8000)+(AP99*81000)+AR99</f>
        <v>162000</v>
      </c>
      <c r="AT99" s="28">
        <f t="shared" si="13"/>
        <v>324000</v>
      </c>
    </row>
    <row r="100" spans="1:46" ht="25.5" customHeight="1">
      <c r="A100" s="17" t="s">
        <v>473</v>
      </c>
      <c r="B100" s="18" t="s">
        <v>403</v>
      </c>
      <c r="C100" s="19" t="s">
        <v>113</v>
      </c>
      <c r="D100" s="17" t="s">
        <v>419</v>
      </c>
      <c r="E100" s="29" t="s">
        <v>405</v>
      </c>
      <c r="F100" s="3">
        <v>85</v>
      </c>
      <c r="G100" s="21" t="s">
        <v>474</v>
      </c>
      <c r="H100" s="22" t="s">
        <v>475</v>
      </c>
      <c r="I100" s="23"/>
      <c r="J100" s="23"/>
      <c r="K100" s="23"/>
      <c r="L100" s="18"/>
      <c r="M100" s="23"/>
      <c r="N100" s="18"/>
      <c r="O100" s="23"/>
      <c r="P100" s="18"/>
      <c r="Q100" s="18"/>
      <c r="R100" s="18"/>
      <c r="S100" s="18"/>
      <c r="T100" s="18"/>
      <c r="U100" s="18"/>
      <c r="V100" s="18"/>
      <c r="W100" s="23"/>
      <c r="X100" s="23"/>
      <c r="Y100" s="18"/>
      <c r="Z100" s="18"/>
      <c r="AA100" s="23"/>
      <c r="AB100" s="23"/>
      <c r="AC100" s="24">
        <v>5</v>
      </c>
      <c r="AD100" s="24">
        <v>5</v>
      </c>
      <c r="AE100" s="23"/>
      <c r="AF100" s="24" t="s">
        <v>78</v>
      </c>
      <c r="AG100" s="18"/>
      <c r="AH100" s="18"/>
      <c r="AI100" s="18"/>
      <c r="AJ100" s="18"/>
      <c r="AK100" s="18"/>
      <c r="AL100" s="18"/>
      <c r="AM100" s="26">
        <v>4654500109</v>
      </c>
      <c r="AN100" s="27">
        <f t="shared" si="9"/>
        <v>0</v>
      </c>
      <c r="AO100" s="20">
        <f>SUM(R100:W100,AC100:AD100,M100,O100,N100)</f>
        <v>10</v>
      </c>
      <c r="AP100" s="20"/>
      <c r="AQ100" s="20">
        <f t="shared" si="11"/>
        <v>0</v>
      </c>
      <c r="AR100" s="20"/>
      <c r="AS100" s="28">
        <f>(AN100*13000)+(AO100*8000)+(AP100*81000)+AR100</f>
        <v>80000</v>
      </c>
      <c r="AT100" s="28">
        <f t="shared" si="13"/>
        <v>80000</v>
      </c>
    </row>
    <row r="101" spans="1:46" ht="25.5" customHeight="1">
      <c r="A101" s="17" t="s">
        <v>476</v>
      </c>
      <c r="B101" s="18" t="s">
        <v>477</v>
      </c>
      <c r="C101" s="19" t="s">
        <v>140</v>
      </c>
      <c r="D101" s="17" t="s">
        <v>478</v>
      </c>
      <c r="E101" s="29" t="s">
        <v>479</v>
      </c>
      <c r="F101" s="3">
        <v>62</v>
      </c>
      <c r="G101" s="21" t="s">
        <v>480</v>
      </c>
      <c r="H101" s="41" t="s">
        <v>481</v>
      </c>
      <c r="I101" s="25"/>
      <c r="J101" s="25"/>
      <c r="K101" s="25"/>
      <c r="L101" s="25"/>
      <c r="N101" s="25"/>
      <c r="O101" s="25"/>
      <c r="P101" s="25"/>
      <c r="Q101" s="25"/>
      <c r="R101" s="25"/>
      <c r="S101" s="25"/>
      <c r="T101" s="25"/>
      <c r="U101" s="25"/>
      <c r="V101" s="23"/>
      <c r="W101" s="23"/>
      <c r="X101" s="25"/>
      <c r="Y101" s="23"/>
      <c r="Z101" s="23"/>
      <c r="AA101" s="23"/>
      <c r="AB101" s="23"/>
      <c r="AC101" s="23"/>
      <c r="AD101" s="24">
        <v>5</v>
      </c>
      <c r="AE101" s="25"/>
      <c r="AF101" s="25"/>
      <c r="AG101" s="23"/>
      <c r="AH101" s="25"/>
      <c r="AI101" s="23" t="s">
        <v>78</v>
      </c>
      <c r="AJ101" s="25"/>
      <c r="AK101" s="25"/>
      <c r="AL101" s="25"/>
      <c r="AM101" s="26">
        <v>4650005442</v>
      </c>
      <c r="AN101" s="27">
        <f t="shared" si="9"/>
        <v>0</v>
      </c>
      <c r="AO101" s="20">
        <f>SUM(R101:W101,AC101:AD101,M102,O101,N101)</f>
        <v>10</v>
      </c>
      <c r="AP101" s="20"/>
      <c r="AQ101" s="20">
        <f t="shared" si="11"/>
        <v>0</v>
      </c>
      <c r="AR101" s="20">
        <v>81000</v>
      </c>
      <c r="AS101" s="28">
        <f>(AN101*13000)+(AO101*8000)+(AP101*81000)+AR101</f>
        <v>161000</v>
      </c>
      <c r="AT101" s="28">
        <f t="shared" si="13"/>
        <v>161000</v>
      </c>
    </row>
    <row r="102" spans="1:46" ht="25.5" customHeight="1">
      <c r="A102" s="17" t="s">
        <v>476</v>
      </c>
      <c r="B102" s="18"/>
      <c r="C102" s="19" t="s">
        <v>140</v>
      </c>
      <c r="D102" s="17" t="s">
        <v>478</v>
      </c>
      <c r="E102" s="29"/>
      <c r="F102" s="3"/>
      <c r="G102" s="21" t="s">
        <v>480</v>
      </c>
      <c r="H102" s="41" t="s">
        <v>481</v>
      </c>
      <c r="I102" s="25"/>
      <c r="J102" s="25"/>
      <c r="K102" s="25"/>
      <c r="L102" s="25"/>
      <c r="M102" s="24">
        <v>5</v>
      </c>
      <c r="N102" s="25"/>
      <c r="O102" s="25"/>
      <c r="P102" s="25"/>
      <c r="Q102" s="25"/>
      <c r="R102" s="25"/>
      <c r="S102" s="25"/>
      <c r="T102" s="25"/>
      <c r="U102" s="25"/>
      <c r="V102" s="23"/>
      <c r="W102" s="23"/>
      <c r="X102" s="25"/>
      <c r="Y102" s="23"/>
      <c r="Z102" s="23"/>
      <c r="AA102" s="23"/>
      <c r="AB102" s="23"/>
      <c r="AC102" s="23"/>
      <c r="AD102" s="24"/>
      <c r="AE102" s="25"/>
      <c r="AF102" s="25"/>
      <c r="AG102" s="23"/>
      <c r="AH102" s="25"/>
      <c r="AI102" s="23"/>
      <c r="AJ102" s="25"/>
      <c r="AK102" s="25"/>
      <c r="AL102" s="25"/>
      <c r="AM102" s="26">
        <v>4614500413</v>
      </c>
      <c r="AN102" s="27">
        <f t="shared" si="9"/>
        <v>0</v>
      </c>
      <c r="AO102" s="20">
        <f>SUM(R102:W102,AC102:AD102,M103,O102,N102)</f>
        <v>0</v>
      </c>
      <c r="AP102" s="20"/>
      <c r="AQ102" s="20">
        <f t="shared" si="11"/>
        <v>0</v>
      </c>
      <c r="AR102" s="20"/>
      <c r="AS102" s="28"/>
      <c r="AT102" s="28">
        <f t="shared" si="13"/>
        <v>0</v>
      </c>
    </row>
    <row r="103" spans="1:46" ht="25.5" customHeight="1">
      <c r="A103" s="17" t="s">
        <v>482</v>
      </c>
      <c r="B103" s="18" t="s">
        <v>483</v>
      </c>
      <c r="C103" s="19" t="s">
        <v>484</v>
      </c>
      <c r="D103" s="17" t="s">
        <v>485</v>
      </c>
      <c r="E103" s="29"/>
      <c r="F103" s="3">
        <v>87</v>
      </c>
      <c r="G103" s="21" t="s">
        <v>486</v>
      </c>
      <c r="H103" s="22" t="s">
        <v>487</v>
      </c>
      <c r="I103" s="23"/>
      <c r="J103" s="23"/>
      <c r="K103" s="23"/>
      <c r="L103" s="18"/>
      <c r="M103" s="23"/>
      <c r="N103" s="18"/>
      <c r="O103" s="23"/>
      <c r="P103" s="18"/>
      <c r="Q103" s="18"/>
      <c r="R103" s="18"/>
      <c r="S103" s="18"/>
      <c r="T103" s="18"/>
      <c r="U103" s="18"/>
      <c r="V103" s="18"/>
      <c r="W103" s="23"/>
      <c r="X103" s="24">
        <v>7</v>
      </c>
      <c r="Y103" s="18"/>
      <c r="Z103" s="18"/>
      <c r="AA103" s="23"/>
      <c r="AB103" s="23"/>
      <c r="AC103" s="23"/>
      <c r="AD103" s="23"/>
      <c r="AE103" s="23"/>
      <c r="AF103" s="23"/>
      <c r="AG103" s="18"/>
      <c r="AH103" s="18"/>
      <c r="AI103" s="18"/>
      <c r="AJ103" s="18"/>
      <c r="AK103" s="18"/>
      <c r="AL103" s="18"/>
      <c r="AM103" s="26">
        <v>4624500494</v>
      </c>
      <c r="AN103" s="27">
        <f t="shared" si="9"/>
        <v>7</v>
      </c>
      <c r="AO103" s="20">
        <f>SUM(R103:W103,AC103:AD103,M103,O103,N103)</f>
        <v>0</v>
      </c>
      <c r="AP103" s="20"/>
      <c r="AQ103" s="20">
        <f t="shared" si="11"/>
        <v>0</v>
      </c>
      <c r="AR103" s="20"/>
      <c r="AS103" s="28">
        <f>(AN103*13000)+(AO103*8000)+(AP103*81000)+AR103</f>
        <v>91000</v>
      </c>
      <c r="AT103" s="28">
        <f t="shared" si="13"/>
        <v>91000</v>
      </c>
    </row>
    <row r="104" spans="1:46" ht="25.5" customHeight="1">
      <c r="A104" s="17" t="s">
        <v>488</v>
      </c>
      <c r="B104" s="18" t="s">
        <v>489</v>
      </c>
      <c r="C104" s="19" t="s">
        <v>199</v>
      </c>
      <c r="D104" s="17" t="s">
        <v>490</v>
      </c>
      <c r="E104" s="1" t="s">
        <v>491</v>
      </c>
      <c r="F104" s="3">
        <v>52</v>
      </c>
      <c r="G104" s="22" t="s">
        <v>492</v>
      </c>
      <c r="H104" s="41" t="s">
        <v>493</v>
      </c>
      <c r="I104" s="25"/>
      <c r="J104" s="25"/>
      <c r="K104" s="25"/>
      <c r="L104" s="25"/>
      <c r="N104" s="25"/>
      <c r="O104" s="25"/>
      <c r="P104" s="25"/>
      <c r="Q104" s="25"/>
      <c r="R104" s="25"/>
      <c r="S104" s="25"/>
      <c r="T104" s="25"/>
      <c r="U104" s="25"/>
      <c r="V104" s="23"/>
      <c r="W104" s="23"/>
      <c r="X104" s="25"/>
      <c r="Y104" s="23"/>
      <c r="Z104" s="23"/>
      <c r="AA104" s="25"/>
      <c r="AB104" s="25"/>
      <c r="AC104" s="24">
        <v>5</v>
      </c>
      <c r="AD104" s="24">
        <v>5</v>
      </c>
      <c r="AE104" s="24" t="s">
        <v>77</v>
      </c>
      <c r="AF104" s="23"/>
      <c r="AG104" s="25"/>
      <c r="AH104" s="25"/>
      <c r="AI104" s="25"/>
      <c r="AJ104" s="25"/>
      <c r="AK104" s="25"/>
      <c r="AL104" s="25"/>
      <c r="AM104" s="26">
        <v>4650004114</v>
      </c>
      <c r="AN104" s="27">
        <f t="shared" si="9"/>
        <v>0</v>
      </c>
      <c r="AO104" s="20">
        <f>SUM(R104:W104,AC104:AD104,M105,O104,N104)</f>
        <v>15</v>
      </c>
      <c r="AP104" s="20"/>
      <c r="AQ104" s="20">
        <f t="shared" si="11"/>
        <v>0</v>
      </c>
      <c r="AR104" s="20"/>
      <c r="AS104" s="28">
        <f>(AN104*13000)+(AO104*8000)+(AP104*81000)+AR104</f>
        <v>120000</v>
      </c>
      <c r="AT104" s="28">
        <f t="shared" si="13"/>
        <v>120000</v>
      </c>
    </row>
    <row r="105" spans="1:46" ht="25.5" customHeight="1">
      <c r="A105" s="17" t="s">
        <v>488</v>
      </c>
      <c r="B105" s="18"/>
      <c r="C105" s="19" t="s">
        <v>199</v>
      </c>
      <c r="D105" s="17" t="s">
        <v>490</v>
      </c>
      <c r="F105" s="3"/>
      <c r="G105" s="22" t="s">
        <v>492</v>
      </c>
      <c r="H105" s="41" t="s">
        <v>493</v>
      </c>
      <c r="I105" s="25"/>
      <c r="J105" s="25"/>
      <c r="K105" s="25"/>
      <c r="L105" s="25"/>
      <c r="M105" s="24">
        <v>5</v>
      </c>
      <c r="N105" s="25"/>
      <c r="O105" s="25"/>
      <c r="P105" s="25"/>
      <c r="Q105" s="25"/>
      <c r="R105" s="25"/>
      <c r="S105" s="25"/>
      <c r="T105" s="25"/>
      <c r="U105" s="25"/>
      <c r="V105" s="23"/>
      <c r="W105" s="23"/>
      <c r="X105" s="25"/>
      <c r="Y105" s="23"/>
      <c r="Z105" s="23"/>
      <c r="AA105" s="25"/>
      <c r="AB105" s="25"/>
      <c r="AC105" s="24"/>
      <c r="AD105" s="24"/>
      <c r="AE105" s="24"/>
      <c r="AF105" s="23"/>
      <c r="AG105" s="25"/>
      <c r="AH105" s="25"/>
      <c r="AI105" s="25"/>
      <c r="AJ105" s="25"/>
      <c r="AK105" s="25"/>
      <c r="AL105" s="25"/>
      <c r="AM105" s="26">
        <v>4614500405</v>
      </c>
      <c r="AN105" s="27">
        <f t="shared" si="9"/>
        <v>0</v>
      </c>
      <c r="AO105" s="20">
        <f>SUM(R105:W105,AC105:AD105,M106,O105,N105)</f>
        <v>0</v>
      </c>
      <c r="AP105" s="20"/>
      <c r="AQ105" s="20">
        <f t="shared" si="11"/>
        <v>0</v>
      </c>
      <c r="AR105" s="20"/>
      <c r="AS105" s="28"/>
      <c r="AT105" s="28">
        <f t="shared" si="13"/>
        <v>0</v>
      </c>
    </row>
    <row r="106" spans="1:46" ht="25.5" customHeight="1">
      <c r="A106" s="17" t="s">
        <v>494</v>
      </c>
      <c r="B106" s="18" t="s">
        <v>495</v>
      </c>
      <c r="C106" s="36" t="s">
        <v>175</v>
      </c>
      <c r="D106" s="47" t="s">
        <v>496</v>
      </c>
      <c r="E106" s="1" t="s">
        <v>497</v>
      </c>
      <c r="F106" s="3">
        <v>39</v>
      </c>
      <c r="G106" s="21" t="s">
        <v>498</v>
      </c>
      <c r="H106" s="41" t="s">
        <v>499</v>
      </c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4">
        <v>20</v>
      </c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6">
        <v>4614500199</v>
      </c>
      <c r="AN106" s="27">
        <f t="shared" si="9"/>
        <v>0</v>
      </c>
      <c r="AO106" s="20">
        <f t="shared" ref="AO106:AO113" si="15">SUM(R106:W106,AC106:AD106,M106,O106,N106)</f>
        <v>20</v>
      </c>
      <c r="AP106" s="20"/>
      <c r="AQ106" s="20">
        <f t="shared" si="11"/>
        <v>0</v>
      </c>
      <c r="AR106" s="20"/>
      <c r="AS106" s="28">
        <f t="shared" ref="AS106:AS112" si="16">(AN106*13000)+(AO106*8000)+(AP106*81000)+AR106</f>
        <v>160000</v>
      </c>
      <c r="AT106" s="28">
        <f t="shared" si="13"/>
        <v>160000</v>
      </c>
    </row>
    <row r="107" spans="1:46" ht="25.5" customHeight="1">
      <c r="A107" s="17" t="s">
        <v>500</v>
      </c>
      <c r="B107" s="18" t="s">
        <v>501</v>
      </c>
      <c r="C107" s="19" t="s">
        <v>113</v>
      </c>
      <c r="D107" s="17" t="s">
        <v>502</v>
      </c>
      <c r="E107" s="1" t="s">
        <v>503</v>
      </c>
      <c r="F107" s="3">
        <v>26</v>
      </c>
      <c r="G107" s="21" t="s">
        <v>504</v>
      </c>
      <c r="H107" s="42" t="s">
        <v>502</v>
      </c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4">
        <v>10</v>
      </c>
      <c r="AD107" s="24">
        <v>10</v>
      </c>
      <c r="AE107" s="23"/>
      <c r="AF107" s="23"/>
      <c r="AG107" s="23"/>
      <c r="AH107" s="23"/>
      <c r="AI107" s="23" t="s">
        <v>77</v>
      </c>
      <c r="AJ107" s="23"/>
      <c r="AK107" s="23"/>
      <c r="AL107" s="23"/>
      <c r="AM107" s="53">
        <v>4650002209</v>
      </c>
      <c r="AN107" s="27">
        <f t="shared" si="9"/>
        <v>0</v>
      </c>
      <c r="AO107" s="20">
        <f t="shared" si="15"/>
        <v>20</v>
      </c>
      <c r="AP107" s="20"/>
      <c r="AQ107" s="20">
        <f t="shared" si="11"/>
        <v>0</v>
      </c>
      <c r="AR107" s="20"/>
      <c r="AS107" s="28">
        <f t="shared" si="16"/>
        <v>160000</v>
      </c>
      <c r="AT107" s="28">
        <f t="shared" si="13"/>
        <v>160000</v>
      </c>
    </row>
    <row r="108" spans="1:46" ht="25.5" customHeight="1">
      <c r="A108" s="17" t="s">
        <v>505</v>
      </c>
      <c r="B108" s="18" t="s">
        <v>506</v>
      </c>
      <c r="C108" s="19" t="s">
        <v>507</v>
      </c>
      <c r="D108" s="17" t="s">
        <v>508</v>
      </c>
      <c r="E108" s="1" t="s">
        <v>509</v>
      </c>
      <c r="F108" s="3">
        <v>47</v>
      </c>
      <c r="G108" s="21" t="s">
        <v>510</v>
      </c>
      <c r="H108" s="41" t="s">
        <v>511</v>
      </c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39"/>
      <c r="AC108" s="24">
        <v>10</v>
      </c>
      <c r="AD108" s="24">
        <v>10</v>
      </c>
      <c r="AE108" s="23"/>
      <c r="AF108" s="23"/>
      <c r="AG108" s="23"/>
      <c r="AH108" s="23"/>
      <c r="AI108" s="23"/>
      <c r="AJ108" s="23"/>
      <c r="AK108" s="23"/>
      <c r="AL108" s="23"/>
      <c r="AM108" s="26">
        <v>4650002860</v>
      </c>
      <c r="AN108" s="27">
        <f t="shared" si="9"/>
        <v>0</v>
      </c>
      <c r="AO108" s="20">
        <f t="shared" si="15"/>
        <v>20</v>
      </c>
      <c r="AP108" s="20"/>
      <c r="AQ108" s="20">
        <f t="shared" si="11"/>
        <v>0</v>
      </c>
      <c r="AR108" s="20"/>
      <c r="AS108" s="28">
        <f t="shared" si="16"/>
        <v>160000</v>
      </c>
      <c r="AT108" s="28">
        <f t="shared" si="13"/>
        <v>160000</v>
      </c>
    </row>
    <row r="109" spans="1:46" ht="25.5" customHeight="1">
      <c r="A109" s="17" t="s">
        <v>512</v>
      </c>
      <c r="B109" s="20" t="s">
        <v>513</v>
      </c>
      <c r="C109" s="19" t="s">
        <v>199</v>
      </c>
      <c r="D109" s="17" t="s">
        <v>514</v>
      </c>
      <c r="E109" s="1" t="s">
        <v>515</v>
      </c>
      <c r="F109" s="3">
        <v>73</v>
      </c>
      <c r="G109" s="21" t="s">
        <v>516</v>
      </c>
      <c r="H109" s="22" t="s">
        <v>517</v>
      </c>
      <c r="I109" s="24" t="s">
        <v>78</v>
      </c>
      <c r="J109" s="24" t="s">
        <v>78</v>
      </c>
      <c r="K109" s="18"/>
      <c r="L109" s="18"/>
      <c r="M109" s="18"/>
      <c r="N109" s="18"/>
      <c r="O109" s="23"/>
      <c r="P109" s="18"/>
      <c r="Q109" s="18"/>
      <c r="R109" s="18"/>
      <c r="S109" s="18"/>
      <c r="T109" s="18"/>
      <c r="U109" s="18"/>
      <c r="V109" s="18"/>
      <c r="W109" s="23"/>
      <c r="X109" s="23"/>
      <c r="Y109" s="18"/>
      <c r="Z109" s="18"/>
      <c r="AA109" s="23"/>
      <c r="AB109" s="23"/>
      <c r="AC109" s="23"/>
      <c r="AD109" s="25"/>
      <c r="AE109" s="18"/>
      <c r="AF109" s="18"/>
      <c r="AG109" s="18"/>
      <c r="AH109" s="18"/>
      <c r="AI109" s="18"/>
      <c r="AJ109" s="18"/>
      <c r="AK109" s="18"/>
      <c r="AL109" s="18"/>
      <c r="AM109" s="26">
        <v>4614500462</v>
      </c>
      <c r="AN109" s="27">
        <f t="shared" si="9"/>
        <v>0</v>
      </c>
      <c r="AO109" s="20">
        <f t="shared" si="15"/>
        <v>0</v>
      </c>
      <c r="AP109" s="20">
        <v>1</v>
      </c>
      <c r="AQ109" s="20">
        <f t="shared" si="11"/>
        <v>2</v>
      </c>
      <c r="AR109" s="20"/>
      <c r="AS109" s="28">
        <f t="shared" si="16"/>
        <v>81000</v>
      </c>
      <c r="AT109" s="28">
        <f t="shared" si="13"/>
        <v>162000</v>
      </c>
    </row>
    <row r="110" spans="1:46" ht="25.5" customHeight="1">
      <c r="A110" s="17" t="s">
        <v>518</v>
      </c>
      <c r="B110" s="18" t="s">
        <v>519</v>
      </c>
      <c r="C110" s="19" t="s">
        <v>304</v>
      </c>
      <c r="D110" s="17" t="s">
        <v>520</v>
      </c>
      <c r="E110" s="29" t="s">
        <v>521</v>
      </c>
      <c r="F110" s="3">
        <v>12</v>
      </c>
      <c r="G110" s="21" t="s">
        <v>522</v>
      </c>
      <c r="H110" s="41" t="s">
        <v>520</v>
      </c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4">
        <v>20</v>
      </c>
      <c r="X110" s="23"/>
      <c r="Y110" s="23"/>
      <c r="Z110" s="23"/>
      <c r="AA110" s="23"/>
      <c r="AB110" s="39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6">
        <v>4612815102</v>
      </c>
      <c r="AN110" s="27">
        <f t="shared" si="9"/>
        <v>0</v>
      </c>
      <c r="AO110" s="20">
        <f t="shared" si="15"/>
        <v>20</v>
      </c>
      <c r="AP110" s="20"/>
      <c r="AQ110" s="20">
        <f t="shared" si="11"/>
        <v>0</v>
      </c>
      <c r="AR110" s="20"/>
      <c r="AS110" s="28">
        <f t="shared" si="16"/>
        <v>160000</v>
      </c>
      <c r="AT110" s="28">
        <f t="shared" si="13"/>
        <v>160000</v>
      </c>
    </row>
    <row r="111" spans="1:46" ht="25.5" customHeight="1">
      <c r="A111" s="17" t="s">
        <v>518</v>
      </c>
      <c r="B111" s="18" t="s">
        <v>519</v>
      </c>
      <c r="C111" s="19" t="s">
        <v>304</v>
      </c>
      <c r="D111" s="17" t="s">
        <v>520</v>
      </c>
      <c r="E111" s="29" t="s">
        <v>521</v>
      </c>
      <c r="F111" s="3">
        <v>13</v>
      </c>
      <c r="G111" s="21" t="s">
        <v>523</v>
      </c>
      <c r="H111" s="42" t="s">
        <v>524</v>
      </c>
      <c r="I111" s="25"/>
      <c r="J111" s="25"/>
      <c r="K111" s="25"/>
      <c r="L111" s="25"/>
      <c r="M111" s="25" ph="1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4">
        <v>12</v>
      </c>
      <c r="Y111" s="23"/>
      <c r="Z111" s="23"/>
      <c r="AA111" s="23"/>
      <c r="AB111" s="23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6">
        <v>4622815092</v>
      </c>
      <c r="AN111" s="27">
        <f t="shared" si="9"/>
        <v>12</v>
      </c>
      <c r="AO111" s="20">
        <f t="shared" si="15"/>
        <v>0</v>
      </c>
      <c r="AP111" s="20"/>
      <c r="AQ111" s="20">
        <f t="shared" si="11"/>
        <v>0</v>
      </c>
      <c r="AR111" s="20"/>
      <c r="AS111" s="28">
        <f t="shared" si="16"/>
        <v>156000</v>
      </c>
      <c r="AT111" s="28">
        <f t="shared" si="13"/>
        <v>156000</v>
      </c>
    </row>
    <row r="112" spans="1:46" ht="25.5" customHeight="1">
      <c r="A112" s="17" t="s">
        <v>525</v>
      </c>
      <c r="B112" s="18" t="s">
        <v>526</v>
      </c>
      <c r="C112" s="19" t="s">
        <v>113</v>
      </c>
      <c r="D112" s="57" t="s">
        <v>527</v>
      </c>
      <c r="E112" s="29" t="s">
        <v>528</v>
      </c>
      <c r="F112" s="3">
        <v>31</v>
      </c>
      <c r="G112" s="21" t="s">
        <v>525</v>
      </c>
      <c r="H112" s="42" t="s">
        <v>527</v>
      </c>
      <c r="I112" s="23"/>
      <c r="J112" s="23"/>
      <c r="K112" s="23"/>
      <c r="L112" s="23"/>
      <c r="M112" s="24">
        <v>5</v>
      </c>
      <c r="N112" s="24">
        <v>101</v>
      </c>
      <c r="O112" s="58" t="s">
        <v>77</v>
      </c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D112" s="23"/>
      <c r="AE112" s="23"/>
      <c r="AF112" s="23"/>
      <c r="AG112" s="23"/>
      <c r="AH112" s="23"/>
      <c r="AI112" s="23" t="s">
        <v>77</v>
      </c>
      <c r="AJ112" s="23"/>
      <c r="AK112" s="23"/>
      <c r="AL112" s="23"/>
      <c r="AM112" s="26">
        <v>4614500116</v>
      </c>
      <c r="AN112" s="27">
        <f t="shared" si="9"/>
        <v>0</v>
      </c>
      <c r="AO112" s="20">
        <f t="shared" si="15"/>
        <v>106</v>
      </c>
      <c r="AP112" s="20"/>
      <c r="AQ112" s="20">
        <f t="shared" si="11"/>
        <v>0</v>
      </c>
      <c r="AR112" s="20">
        <v>81000</v>
      </c>
      <c r="AS112" s="28">
        <f t="shared" si="16"/>
        <v>929000</v>
      </c>
      <c r="AT112" s="28">
        <f t="shared" si="13"/>
        <v>929000</v>
      </c>
    </row>
    <row r="113" spans="1:46" ht="25.5" customHeight="1">
      <c r="A113" s="17" t="s">
        <v>525</v>
      </c>
      <c r="B113" s="18"/>
      <c r="C113" s="19" t="s">
        <v>113</v>
      </c>
      <c r="D113" s="57" t="s">
        <v>527</v>
      </c>
      <c r="E113" s="29"/>
      <c r="F113" s="3"/>
      <c r="G113" s="21" t="s">
        <v>525</v>
      </c>
      <c r="H113" s="42" t="s">
        <v>527</v>
      </c>
      <c r="I113" s="23"/>
      <c r="J113" s="23"/>
      <c r="K113" s="23"/>
      <c r="L113" s="23"/>
      <c r="M113" s="24"/>
      <c r="N113" s="24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4">
        <v>5</v>
      </c>
      <c r="AD113" s="23"/>
      <c r="AE113" s="23"/>
      <c r="AF113" s="23"/>
      <c r="AG113" s="23"/>
      <c r="AH113" s="23"/>
      <c r="AI113" s="23"/>
      <c r="AJ113" s="23"/>
      <c r="AK113" s="23"/>
      <c r="AL113" s="23"/>
      <c r="AM113" s="26">
        <v>4650000096</v>
      </c>
      <c r="AN113" s="27">
        <f t="shared" si="9"/>
        <v>0</v>
      </c>
      <c r="AO113" s="20">
        <f t="shared" si="15"/>
        <v>5</v>
      </c>
      <c r="AP113" s="20"/>
      <c r="AQ113" s="20">
        <f t="shared" si="11"/>
        <v>0</v>
      </c>
      <c r="AR113" s="20"/>
      <c r="AS113" s="28"/>
      <c r="AT113" s="28">
        <f t="shared" si="13"/>
        <v>40000</v>
      </c>
    </row>
    <row r="114" spans="1:46" ht="25.5" customHeight="1">
      <c r="A114" s="17" t="s">
        <v>529</v>
      </c>
      <c r="B114" s="18" t="s">
        <v>530</v>
      </c>
      <c r="C114" s="19" t="s">
        <v>304</v>
      </c>
      <c r="D114" s="17" t="s">
        <v>531</v>
      </c>
      <c r="E114" s="29" t="s">
        <v>532</v>
      </c>
      <c r="F114" s="3">
        <v>2</v>
      </c>
      <c r="G114" s="21" t="s">
        <v>533</v>
      </c>
      <c r="H114" s="30" t="s">
        <v>534</v>
      </c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4">
        <v>7</v>
      </c>
      <c r="Y114" s="23"/>
      <c r="Z114" s="23"/>
      <c r="AA114" s="23"/>
      <c r="AB114" s="23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6">
        <v>4624500064</v>
      </c>
      <c r="AN114" s="27">
        <f>SUM(P114,X114)</f>
        <v>7</v>
      </c>
      <c r="AO114" s="20">
        <f>SUM(R114:W114,AC114:AD114,M114,O114,N114)</f>
        <v>0</v>
      </c>
      <c r="AP114" s="20"/>
      <c r="AQ114" s="20">
        <f>COUNTA(I114:L114,Y114:AB114)</f>
        <v>0</v>
      </c>
      <c r="AR114" s="20"/>
      <c r="AS114" s="28">
        <f>(AN114*13000)+(AO114*8000)+(AP114*81000)+AR114</f>
        <v>91000</v>
      </c>
      <c r="AT114" s="28">
        <f t="shared" si="13"/>
        <v>91000</v>
      </c>
    </row>
    <row r="115" spans="1:46" ht="25.5" customHeight="1">
      <c r="A115" s="17" t="s">
        <v>529</v>
      </c>
      <c r="B115" s="18" t="s">
        <v>530</v>
      </c>
      <c r="C115" s="19" t="s">
        <v>304</v>
      </c>
      <c r="D115" s="17" t="s">
        <v>535</v>
      </c>
      <c r="E115" s="29" t="s">
        <v>532</v>
      </c>
      <c r="F115" s="3">
        <v>3</v>
      </c>
      <c r="G115" s="21" t="s">
        <v>536</v>
      </c>
      <c r="H115" s="59" t="s">
        <v>537</v>
      </c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4" t="s">
        <v>77</v>
      </c>
      <c r="Z115" s="24" t="s">
        <v>77</v>
      </c>
      <c r="AA115" s="24" t="s">
        <v>77</v>
      </c>
      <c r="AB115" s="23"/>
      <c r="AC115" s="25"/>
      <c r="AD115" s="25"/>
      <c r="AE115" s="25"/>
      <c r="AF115" s="25"/>
      <c r="AG115" s="23" t="s">
        <v>77</v>
      </c>
      <c r="AH115" s="23" t="s">
        <v>77</v>
      </c>
      <c r="AI115" s="25"/>
      <c r="AJ115" s="25"/>
      <c r="AK115" s="25"/>
      <c r="AL115" s="25"/>
      <c r="AM115" s="26">
        <v>4634500088</v>
      </c>
      <c r="AN115" s="27">
        <f>SUM(P115,X115)</f>
        <v>0</v>
      </c>
      <c r="AO115" s="20">
        <f>SUM(R115:W115,AC115:AD115,M115,O115,N115)</f>
        <v>0</v>
      </c>
      <c r="AP115" s="20">
        <v>1</v>
      </c>
      <c r="AQ115" s="20">
        <f>COUNTA(I115:L115,Y115:AB115)</f>
        <v>3</v>
      </c>
      <c r="AR115" s="20"/>
      <c r="AS115" s="28">
        <f>(AN115*13000)+(AO115*8000)+(AP115*81000)+AR115</f>
        <v>81000</v>
      </c>
      <c r="AT115" s="28">
        <f>(AN115*13000)+(AO115*8000)+(AQ115*81000)+AR115</f>
        <v>243000</v>
      </c>
    </row>
    <row r="116" spans="1:46" ht="25.5" customHeight="1">
      <c r="A116" s="17" t="s">
        <v>538</v>
      </c>
      <c r="B116" s="18" t="s">
        <v>539</v>
      </c>
      <c r="C116" s="19" t="s">
        <v>247</v>
      </c>
      <c r="D116" s="60" t="s">
        <v>540</v>
      </c>
      <c r="E116" s="20" t="s">
        <v>541</v>
      </c>
      <c r="F116" s="61">
        <v>29</v>
      </c>
      <c r="G116" s="21" t="s">
        <v>542</v>
      </c>
      <c r="H116" s="41" t="s">
        <v>540</v>
      </c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4">
        <v>20</v>
      </c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6">
        <v>4612800047</v>
      </c>
      <c r="AN116" s="27">
        <f>SUM(P116,X116)</f>
        <v>0</v>
      </c>
      <c r="AO116" s="20">
        <f>SUM(R116:W116,AC116:AD116,M116,O116,N116)</f>
        <v>20</v>
      </c>
      <c r="AP116" s="20"/>
      <c r="AQ116" s="20">
        <f>COUNTA(I116:L116,Y116:AB116)</f>
        <v>0</v>
      </c>
      <c r="AR116" s="20"/>
      <c r="AS116" s="28">
        <f>(AN116*13000)+(AO116*8000)+(AP116*81000)+AR116</f>
        <v>160000</v>
      </c>
      <c r="AT116" s="28">
        <f>(AN116*13000)+(AO116*8000)+(AQ116*81000)+AR116</f>
        <v>160000</v>
      </c>
    </row>
    <row r="117" spans="1:46" ht="25.5" customHeight="1">
      <c r="A117" s="17" t="s">
        <v>543</v>
      </c>
      <c r="B117" s="18"/>
      <c r="C117" s="19" t="s">
        <v>544</v>
      </c>
      <c r="D117" s="60" t="s">
        <v>545</v>
      </c>
      <c r="E117" s="20" t="s">
        <v>546</v>
      </c>
      <c r="F117" s="62"/>
      <c r="G117" s="63" t="s">
        <v>547</v>
      </c>
      <c r="H117" s="64" t="s">
        <v>548</v>
      </c>
      <c r="I117" s="65" t="s">
        <v>78</v>
      </c>
      <c r="J117" s="65" t="s">
        <v>78</v>
      </c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5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7">
        <v>4614500504</v>
      </c>
      <c r="AN117" s="27">
        <f>SUM(P117,X117)</f>
        <v>0</v>
      </c>
      <c r="AO117" s="20">
        <f>SUM(R117:W117,AC117:AD117,M117,O117,N117)</f>
        <v>0</v>
      </c>
      <c r="AP117" s="20"/>
      <c r="AQ117" s="20">
        <f>COUNTA(I117:L117,Y117:AB117)</f>
        <v>2</v>
      </c>
      <c r="AR117" s="68"/>
      <c r="AS117" s="69"/>
      <c r="AT117" s="28">
        <f>(AN117*13000)+(AO117*8000)+(AQ117*81000)+AR117</f>
        <v>162000</v>
      </c>
    </row>
    <row r="118" spans="1:46" ht="25.5" customHeight="1">
      <c r="F118" s="62"/>
      <c r="G118" s="70" t="s">
        <v>549</v>
      </c>
      <c r="H118" s="71"/>
      <c r="I118" s="72">
        <f>COUNTA(I4:I116)</f>
        <v>12</v>
      </c>
      <c r="J118" s="72">
        <f>COUNTA(J4:J116)</f>
        <v>12</v>
      </c>
      <c r="K118" s="72">
        <f>COUNTA(K4:K116)</f>
        <v>0</v>
      </c>
      <c r="L118" s="72">
        <f>COUNTA(L4:L116)</f>
        <v>5</v>
      </c>
      <c r="M118" s="72">
        <f>SUM(M4:M116)</f>
        <v>255</v>
      </c>
      <c r="N118" s="72">
        <v>101</v>
      </c>
      <c r="O118" s="72">
        <f t="shared" ref="O118:X118" si="17">SUM(O4:O116)</f>
        <v>8</v>
      </c>
      <c r="P118" s="72">
        <f t="shared" si="17"/>
        <v>143</v>
      </c>
      <c r="Q118" s="72">
        <f t="shared" si="17"/>
        <v>0</v>
      </c>
      <c r="R118" s="72">
        <f t="shared" si="17"/>
        <v>5</v>
      </c>
      <c r="S118" s="72">
        <f t="shared" si="17"/>
        <v>0</v>
      </c>
      <c r="T118" s="72">
        <f t="shared" si="17"/>
        <v>0</v>
      </c>
      <c r="U118" s="72">
        <f t="shared" si="17"/>
        <v>16</v>
      </c>
      <c r="V118" s="72">
        <f t="shared" si="17"/>
        <v>150</v>
      </c>
      <c r="W118" s="72">
        <f t="shared" si="17"/>
        <v>398</v>
      </c>
      <c r="X118" s="72">
        <f t="shared" si="17"/>
        <v>166</v>
      </c>
      <c r="Y118" s="72">
        <f>COUNTA(Y4:Y116)</f>
        <v>1</v>
      </c>
      <c r="Z118" s="72">
        <f>COUNTA(Z4:Z116)</f>
        <v>1</v>
      </c>
      <c r="AA118" s="72">
        <f>COUNTA(AA4:AA116)</f>
        <v>9</v>
      </c>
      <c r="AB118" s="72">
        <f>COUNTA(AB4:AB116)</f>
        <v>9</v>
      </c>
      <c r="AC118" s="72">
        <f>SUM(AC4:AC116)</f>
        <v>237</v>
      </c>
      <c r="AD118" s="72">
        <f>SUM(AD5:AD116)</f>
        <v>236</v>
      </c>
      <c r="AE118" s="72">
        <f t="shared" ref="AE118:AL118" si="18">COUNTA(AE4:AE116)</f>
        <v>7</v>
      </c>
      <c r="AF118" s="72">
        <f t="shared" si="18"/>
        <v>2</v>
      </c>
      <c r="AG118" s="72">
        <f t="shared" si="18"/>
        <v>6</v>
      </c>
      <c r="AH118" s="72">
        <f t="shared" si="18"/>
        <v>2</v>
      </c>
      <c r="AI118" s="72">
        <f t="shared" si="18"/>
        <v>15</v>
      </c>
      <c r="AJ118" s="72">
        <f t="shared" si="18"/>
        <v>5</v>
      </c>
      <c r="AK118" s="72">
        <f t="shared" si="18"/>
        <v>1</v>
      </c>
      <c r="AL118" s="72">
        <f t="shared" si="18"/>
        <v>0</v>
      </c>
      <c r="AM118" s="67"/>
      <c r="AN118" s="73">
        <f t="shared" ref="AN118:AT118" si="19">SUM(AN4:AN116)</f>
        <v>309</v>
      </c>
      <c r="AO118" s="68">
        <f t="shared" si="19"/>
        <v>1406</v>
      </c>
      <c r="AP118" s="68">
        <f t="shared" si="19"/>
        <v>42</v>
      </c>
      <c r="AQ118" s="68">
        <f t="shared" si="19"/>
        <v>49</v>
      </c>
      <c r="AR118" s="68">
        <f t="shared" si="19"/>
        <v>2106000</v>
      </c>
      <c r="AS118" s="69">
        <f t="shared" si="19"/>
        <v>18348000</v>
      </c>
      <c r="AT118" s="69">
        <f t="shared" si="19"/>
        <v>21340000</v>
      </c>
    </row>
    <row r="119" spans="1:46" ht="25.5" customHeight="1">
      <c r="F119" s="3"/>
      <c r="G119" s="74" t="s">
        <v>550</v>
      </c>
      <c r="H119" s="56"/>
      <c r="I119" s="75">
        <v>14</v>
      </c>
      <c r="J119" s="75">
        <v>14</v>
      </c>
      <c r="K119" s="75">
        <v>1</v>
      </c>
      <c r="L119" s="75">
        <v>6</v>
      </c>
      <c r="M119" s="76">
        <v>13</v>
      </c>
      <c r="N119" s="76">
        <v>1</v>
      </c>
      <c r="O119" s="76">
        <v>5</v>
      </c>
      <c r="P119" s="77">
        <v>3</v>
      </c>
      <c r="Q119" s="20">
        <v>0</v>
      </c>
      <c r="R119" s="76">
        <v>1</v>
      </c>
      <c r="S119" s="76">
        <v>0</v>
      </c>
      <c r="T119" s="76">
        <v>0</v>
      </c>
      <c r="U119" s="76">
        <v>2</v>
      </c>
      <c r="V119" s="76">
        <v>8</v>
      </c>
      <c r="W119" s="76">
        <v>20</v>
      </c>
      <c r="X119" s="77">
        <v>15</v>
      </c>
      <c r="Y119" s="75">
        <v>1</v>
      </c>
      <c r="Z119" s="75">
        <v>1</v>
      </c>
      <c r="AA119" s="75">
        <v>9</v>
      </c>
      <c r="AB119" s="75">
        <v>9</v>
      </c>
      <c r="AC119" s="76">
        <v>25</v>
      </c>
      <c r="AD119" s="76">
        <v>27</v>
      </c>
      <c r="AE119" s="20"/>
      <c r="AF119" s="6"/>
      <c r="AG119" s="20"/>
      <c r="AH119" s="20"/>
      <c r="AI119" s="20"/>
      <c r="AJ119" s="20"/>
      <c r="AK119" s="20"/>
      <c r="AL119" s="20"/>
      <c r="AM119" s="20" t="s">
        <v>551</v>
      </c>
      <c r="AN119" s="78">
        <f>SUM(AN118*13000)</f>
        <v>4017000</v>
      </c>
      <c r="AO119" s="79">
        <f>SUM(AO118*8000)</f>
        <v>11248000</v>
      </c>
      <c r="AP119" s="79">
        <f>SUM(AP118*100000)</f>
        <v>4200000</v>
      </c>
      <c r="AQ119" s="79">
        <f>SUM(AQ118*81000)</f>
        <v>3969000</v>
      </c>
      <c r="AR119" s="80"/>
      <c r="AS119" s="80"/>
      <c r="AT119" s="80">
        <f>SUM(AN119,AO119,AQ119,AR118)</f>
        <v>21340000</v>
      </c>
    </row>
    <row r="120" spans="1:46" ht="21.75" customHeight="1">
      <c r="H120" s="83" t="s">
        <v>550</v>
      </c>
      <c r="I120" s="112" t="s">
        <v>552</v>
      </c>
      <c r="J120" s="112"/>
      <c r="K120" s="1">
        <f>SUM(P119,X119)</f>
        <v>18</v>
      </c>
      <c r="N120" s="113" t="s">
        <v>553</v>
      </c>
      <c r="O120" s="113"/>
      <c r="P120" s="1">
        <f>SUM(M119:O119,R119:W119,AC119:AD119)</f>
        <v>102</v>
      </c>
      <c r="R120" s="114" t="s">
        <v>554</v>
      </c>
      <c r="S120" s="114"/>
      <c r="T120" s="1">
        <f>SUM(I119:L119,Y119:AB119)</f>
        <v>55</v>
      </c>
      <c r="U120" s="1" t="s">
        <v>555</v>
      </c>
      <c r="V120" s="1">
        <v>28</v>
      </c>
      <c r="W120" s="1" t="s">
        <v>556</v>
      </c>
      <c r="X120" s="1">
        <f>SUM(T120:V120)</f>
        <v>83</v>
      </c>
      <c r="AE120" s="1">
        <v>28</v>
      </c>
      <c r="AM120" s="84"/>
      <c r="AN120" s="85"/>
      <c r="AO120" s="86"/>
      <c r="AP120" s="86"/>
      <c r="AQ120" s="86"/>
      <c r="AR120" s="80"/>
      <c r="AS120" s="80"/>
    </row>
    <row r="121" spans="1:46" ht="21" customHeight="1">
      <c r="I121" s="115" t="s">
        <v>552</v>
      </c>
      <c r="J121" s="115"/>
      <c r="K121" s="1">
        <v>309</v>
      </c>
      <c r="N121" s="116" t="s">
        <v>553</v>
      </c>
      <c r="O121" s="116"/>
      <c r="P121" s="117">
        <f>SUM(M118:O118,R118:W118,AC118:AD118)</f>
        <v>1406</v>
      </c>
      <c r="Q121" s="117"/>
      <c r="R121" s="117"/>
      <c r="S121" s="117"/>
    </row>
  </sheetData>
  <mergeCells count="23">
    <mergeCell ref="I120:J120"/>
    <mergeCell ref="N120:O120"/>
    <mergeCell ref="R120:S120"/>
    <mergeCell ref="I121:J121"/>
    <mergeCell ref="N121:O121"/>
    <mergeCell ref="P121:Q121"/>
    <mergeCell ref="R121:S121"/>
    <mergeCell ref="AU2:AU3"/>
    <mergeCell ref="F1:AT1"/>
    <mergeCell ref="I2:Q2"/>
    <mergeCell ref="R2:X2"/>
    <mergeCell ref="Y2:Z2"/>
    <mergeCell ref="AA2:AB2"/>
    <mergeCell ref="AC2:AF2"/>
    <mergeCell ref="AG2:AL2"/>
    <mergeCell ref="AM2:AM3"/>
    <mergeCell ref="AN2:AN3"/>
    <mergeCell ref="AO2:AO3"/>
    <mergeCell ref="AP2:AP3"/>
    <mergeCell ref="AQ2:AQ3"/>
    <mergeCell ref="AR2:AR3"/>
    <mergeCell ref="AS2:AS3"/>
    <mergeCell ref="AT2:AT3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8" scale="48" fitToWidth="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M52"/>
  <sheetViews>
    <sheetView tabSelected="1" view="pageBreakPreview" zoomScale="110" zoomScaleNormal="100" zoomScaleSheetLayoutView="110" workbookViewId="0">
      <selection activeCell="A15" sqref="A15:G19"/>
    </sheetView>
  </sheetViews>
  <sheetFormatPr defaultRowHeight="13.5"/>
  <cols>
    <col min="1" max="1" width="4.75" style="88" customWidth="1"/>
    <col min="2" max="3" width="17.625" style="88" customWidth="1"/>
    <col min="4" max="4" width="15.375" style="88" customWidth="1"/>
    <col min="5" max="5" width="6.625" style="88" customWidth="1"/>
    <col min="6" max="16384" width="9" style="88"/>
  </cols>
  <sheetData>
    <row r="1" spans="1:7">
      <c r="A1" s="88" t="s">
        <v>591</v>
      </c>
    </row>
    <row r="2" spans="1:7" ht="14.25" customHeight="1">
      <c r="F2" s="119"/>
      <c r="G2" s="119"/>
    </row>
    <row r="3" spans="1:7">
      <c r="E3" s="99" t="s">
        <v>588</v>
      </c>
      <c r="F3" s="120" t="s">
        <v>589</v>
      </c>
      <c r="G3" s="119"/>
    </row>
    <row r="4" spans="1:7" ht="3.75" customHeight="1"/>
    <row r="5" spans="1:7">
      <c r="B5" s="88" t="s">
        <v>559</v>
      </c>
    </row>
    <row r="6" spans="1:7" ht="7.5" customHeight="1"/>
    <row r="7" spans="1:7">
      <c r="D7" s="88" t="s">
        <v>560</v>
      </c>
    </row>
    <row r="8" spans="1:7" ht="19.5" customHeight="1">
      <c r="D8" s="88" t="s">
        <v>561</v>
      </c>
    </row>
    <row r="9" spans="1:7" ht="19.5" customHeight="1">
      <c r="D9" s="88" t="s">
        <v>562</v>
      </c>
      <c r="G9" s="90" t="s">
        <v>563</v>
      </c>
    </row>
    <row r="10" spans="1:7" ht="19.5" customHeight="1">
      <c r="D10" s="88" t="s">
        <v>590</v>
      </c>
      <c r="F10" s="99" t="s">
        <v>565</v>
      </c>
    </row>
    <row r="11" spans="1:7">
      <c r="D11" s="88" t="s">
        <v>564</v>
      </c>
      <c r="F11" s="88" t="s">
        <v>565</v>
      </c>
      <c r="G11" s="90"/>
    </row>
    <row r="12" spans="1:7" ht="19.5" customHeight="1">
      <c r="G12" s="91" t="s">
        <v>566</v>
      </c>
    </row>
    <row r="13" spans="1:7">
      <c r="A13" s="121" t="s">
        <v>597</v>
      </c>
      <c r="B13" s="121"/>
      <c r="C13" s="121"/>
      <c r="D13" s="121"/>
      <c r="E13" s="121"/>
      <c r="F13" s="121"/>
      <c r="G13" s="121"/>
    </row>
    <row r="14" spans="1:7" ht="3.75" customHeight="1"/>
    <row r="15" spans="1:7" ht="7.5" customHeight="1">
      <c r="A15" s="122" t="s">
        <v>598</v>
      </c>
      <c r="B15" s="122"/>
      <c r="C15" s="122"/>
      <c r="D15" s="122"/>
      <c r="E15" s="122"/>
      <c r="F15" s="122"/>
      <c r="G15" s="122"/>
    </row>
    <row r="16" spans="1:7">
      <c r="A16" s="122"/>
      <c r="B16" s="122"/>
      <c r="C16" s="122"/>
      <c r="D16" s="122"/>
      <c r="E16" s="122"/>
      <c r="F16" s="122"/>
      <c r="G16" s="122"/>
    </row>
    <row r="17" spans="1:7">
      <c r="A17" s="122"/>
      <c r="B17" s="122"/>
      <c r="C17" s="122"/>
      <c r="D17" s="122"/>
      <c r="E17" s="122"/>
      <c r="F17" s="122"/>
      <c r="G17" s="122"/>
    </row>
    <row r="18" spans="1:7">
      <c r="A18" s="122"/>
      <c r="B18" s="122"/>
      <c r="C18" s="122"/>
      <c r="D18" s="122"/>
      <c r="E18" s="122"/>
      <c r="F18" s="122"/>
      <c r="G18" s="122"/>
    </row>
    <row r="19" spans="1:7" ht="13.5" customHeight="1">
      <c r="A19" s="122"/>
      <c r="B19" s="122"/>
      <c r="C19" s="122"/>
      <c r="D19" s="122"/>
      <c r="E19" s="122"/>
      <c r="F19" s="122"/>
      <c r="G19" s="122"/>
    </row>
    <row r="20" spans="1:7" ht="6" customHeight="1">
      <c r="A20" s="92"/>
      <c r="B20" s="92"/>
      <c r="C20" s="92"/>
      <c r="D20" s="92"/>
      <c r="E20" s="92"/>
      <c r="F20" s="92"/>
      <c r="G20" s="92"/>
    </row>
    <row r="21" spans="1:7" ht="6" customHeight="1">
      <c r="A21" s="92"/>
      <c r="B21" s="92"/>
      <c r="C21" s="92"/>
      <c r="D21" s="92"/>
      <c r="E21" s="92"/>
      <c r="F21" s="92"/>
      <c r="G21" s="92"/>
    </row>
    <row r="22" spans="1:7" ht="6" customHeight="1"/>
    <row r="23" spans="1:7" ht="11.25" customHeight="1">
      <c r="A23" s="121" t="s">
        <v>567</v>
      </c>
      <c r="B23" s="121"/>
      <c r="C23" s="121"/>
      <c r="D23" s="121"/>
      <c r="E23" s="121"/>
      <c r="F23" s="121"/>
      <c r="G23" s="121"/>
    </row>
    <row r="24" spans="1:7" ht="11.25" customHeight="1"/>
    <row r="25" spans="1:7">
      <c r="A25" s="88" t="s">
        <v>568</v>
      </c>
    </row>
    <row r="26" spans="1:7" ht="16.5" customHeight="1"/>
    <row r="27" spans="1:7">
      <c r="A27" s="88" t="s">
        <v>587</v>
      </c>
    </row>
    <row r="28" spans="1:7" ht="8.25" customHeight="1"/>
    <row r="29" spans="1:7">
      <c r="A29" s="88" t="s">
        <v>580</v>
      </c>
    </row>
    <row r="30" spans="1:7" ht="8.25" customHeight="1"/>
    <row r="31" spans="1:7" ht="20.100000000000001" customHeight="1">
      <c r="A31" s="93" t="s">
        <v>569</v>
      </c>
      <c r="B31" s="89" t="s">
        <v>570</v>
      </c>
      <c r="C31" s="89" t="s">
        <v>571</v>
      </c>
      <c r="D31" s="89" t="s">
        <v>557</v>
      </c>
      <c r="E31" s="89" t="s">
        <v>572</v>
      </c>
      <c r="F31" s="89" t="s">
        <v>558</v>
      </c>
      <c r="G31" s="89" t="s">
        <v>573</v>
      </c>
    </row>
    <row r="32" spans="1:7" ht="20.100000000000001" customHeight="1">
      <c r="A32" s="89">
        <v>1</v>
      </c>
      <c r="B32" s="94"/>
      <c r="C32" s="94"/>
      <c r="D32" s="94"/>
      <c r="E32" s="94"/>
      <c r="F32" s="95"/>
      <c r="G32" s="95"/>
    </row>
    <row r="33" spans="1:13" ht="20.100000000000001" customHeight="1">
      <c r="A33" s="89">
        <v>2</v>
      </c>
      <c r="B33" s="94"/>
      <c r="C33" s="94"/>
      <c r="D33" s="94"/>
      <c r="E33" s="94"/>
      <c r="F33" s="95"/>
      <c r="G33" s="95"/>
    </row>
    <row r="34" spans="1:13" ht="20.100000000000001" customHeight="1">
      <c r="A34" s="89">
        <v>3</v>
      </c>
      <c r="B34" s="94"/>
      <c r="C34" s="94"/>
      <c r="D34" s="94"/>
      <c r="E34" s="94"/>
      <c r="F34" s="95"/>
      <c r="G34" s="95"/>
      <c r="K34" s="96"/>
      <c r="L34" s="96"/>
      <c r="M34" s="96"/>
    </row>
    <row r="35" spans="1:13" ht="20.100000000000001" customHeight="1">
      <c r="A35" s="89">
        <v>4</v>
      </c>
      <c r="B35" s="94"/>
      <c r="C35" s="94"/>
      <c r="D35" s="94"/>
      <c r="E35" s="94"/>
      <c r="F35" s="95"/>
      <c r="G35" s="95"/>
    </row>
    <row r="36" spans="1:13" ht="20.100000000000001" customHeight="1">
      <c r="A36" s="89">
        <v>5</v>
      </c>
      <c r="B36" s="94"/>
      <c r="C36" s="94"/>
      <c r="D36" s="94"/>
      <c r="E36" s="94"/>
      <c r="F36" s="95"/>
      <c r="G36" s="95"/>
    </row>
    <row r="37" spans="1:13" ht="6" customHeight="1"/>
    <row r="38" spans="1:13">
      <c r="A38" s="88" t="s">
        <v>585</v>
      </c>
    </row>
    <row r="39" spans="1:13" s="97" customFormat="1">
      <c r="A39" s="97" t="s">
        <v>581</v>
      </c>
    </row>
    <row r="40" spans="1:13" ht="20.100000000000001" customHeight="1">
      <c r="A40" s="118" t="s">
        <v>574</v>
      </c>
      <c r="B40" s="118"/>
      <c r="C40" s="93"/>
      <c r="D40" s="118" t="s">
        <v>582</v>
      </c>
      <c r="E40" s="118"/>
      <c r="F40" s="118"/>
      <c r="G40" s="118"/>
    </row>
    <row r="41" spans="1:13" ht="20.100000000000001" customHeight="1">
      <c r="A41" s="118" t="s">
        <v>583</v>
      </c>
      <c r="B41" s="118"/>
      <c r="C41" s="93"/>
      <c r="D41" s="118" t="s">
        <v>575</v>
      </c>
      <c r="E41" s="118"/>
      <c r="F41" s="118"/>
      <c r="G41" s="118"/>
    </row>
    <row r="42" spans="1:13" ht="20.100000000000001" customHeight="1">
      <c r="A42" s="118" t="s">
        <v>576</v>
      </c>
      <c r="B42" s="118"/>
      <c r="C42" s="98" t="s">
        <v>584</v>
      </c>
      <c r="D42" s="118" t="s">
        <v>577</v>
      </c>
      <c r="E42" s="118"/>
      <c r="F42" s="118"/>
      <c r="G42" s="118"/>
    </row>
    <row r="43" spans="1:13" ht="20.100000000000001" customHeight="1">
      <c r="A43" s="118" t="s">
        <v>578</v>
      </c>
      <c r="B43" s="118"/>
      <c r="C43" s="118"/>
      <c r="D43" s="118"/>
      <c r="E43" s="118"/>
      <c r="F43" s="118"/>
      <c r="G43" s="118"/>
    </row>
    <row r="44" spans="1:13" ht="20.100000000000001" customHeight="1">
      <c r="A44" s="118" t="s">
        <v>579</v>
      </c>
      <c r="B44" s="118"/>
      <c r="C44" s="118"/>
      <c r="D44" s="118"/>
      <c r="E44" s="118"/>
      <c r="F44" s="118"/>
      <c r="G44" s="118"/>
    </row>
    <row r="45" spans="1:13" ht="6.75" customHeight="1"/>
    <row r="46" spans="1:13">
      <c r="A46" s="88" t="s">
        <v>586</v>
      </c>
    </row>
    <row r="47" spans="1:13">
      <c r="A47" s="124" t="s">
        <v>593</v>
      </c>
      <c r="B47" s="124"/>
      <c r="C47" s="124"/>
      <c r="D47" s="124"/>
      <c r="E47" s="124"/>
      <c r="F47" s="124"/>
      <c r="G47" s="124"/>
    </row>
    <row r="48" spans="1:13" s="101" customFormat="1" ht="42" customHeight="1">
      <c r="A48" s="123" t="s">
        <v>592</v>
      </c>
      <c r="B48" s="123"/>
      <c r="C48" s="123"/>
      <c r="D48" s="123"/>
      <c r="E48" s="123"/>
      <c r="F48" s="123"/>
      <c r="G48" s="123"/>
    </row>
    <row r="49" spans="1:1">
      <c r="A49" s="88" t="s">
        <v>594</v>
      </c>
    </row>
    <row r="50" spans="1:1" ht="13.5" customHeight="1">
      <c r="A50" s="88" t="s">
        <v>595</v>
      </c>
    </row>
    <row r="51" spans="1:1" ht="12" customHeight="1">
      <c r="A51" s="100" t="s">
        <v>596</v>
      </c>
    </row>
    <row r="52" spans="1:1" ht="3.75" customHeight="1">
      <c r="A52" s="100"/>
    </row>
  </sheetData>
  <mergeCells count="20">
    <mergeCell ref="A48:G48"/>
    <mergeCell ref="A47:G47"/>
    <mergeCell ref="A43:B43"/>
    <mergeCell ref="C43:G43"/>
    <mergeCell ref="A44:B44"/>
    <mergeCell ref="C44:G44"/>
    <mergeCell ref="A41:B41"/>
    <mergeCell ref="D41:E41"/>
    <mergeCell ref="F41:G41"/>
    <mergeCell ref="A42:B42"/>
    <mergeCell ref="D42:E42"/>
    <mergeCell ref="F42:G42"/>
    <mergeCell ref="A40:B40"/>
    <mergeCell ref="D40:E40"/>
    <mergeCell ref="F40:G40"/>
    <mergeCell ref="F2:G2"/>
    <mergeCell ref="F3:G3"/>
    <mergeCell ref="A13:G13"/>
    <mergeCell ref="A15:G19"/>
    <mergeCell ref="A23:G2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 (最終版)</vt:lpstr>
      <vt:lpstr>申請書兼請求書</vt:lpstr>
      <vt:lpstr>'一覧 (最終版)'!Print_Area</vt:lpstr>
      <vt:lpstr>申請書兼請求書!Print_Area</vt:lpstr>
      <vt:lpstr>'一覧 (最終版)'!Print_Titles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濱田省吾</dc:creator>
  <cp:lastModifiedBy>aira</cp:lastModifiedBy>
  <cp:lastPrinted>2025-02-20T23:53:43Z</cp:lastPrinted>
  <dcterms:created xsi:type="dcterms:W3CDTF">2022-12-04T12:34:18Z</dcterms:created>
  <dcterms:modified xsi:type="dcterms:W3CDTF">2025-02-20T23:59:51Z</dcterms:modified>
</cp:coreProperties>
</file>