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85"/>
  </bookViews>
  <sheets>
    <sheet name="報告書（推進）" sheetId="17" r:id="rId1"/>
    <sheet name="報告書（強化分）" sheetId="19" r:id="rId2"/>
    <sheet name="作成要領" sheetId="14" r:id="rId3"/>
    <sheet name="4月" sheetId="1" r:id="rId4"/>
    <sheet name="5月" sheetId="3" r:id="rId5"/>
    <sheet name="6月" sheetId="4" r:id="rId6"/>
    <sheet name="7月" sheetId="5" r:id="rId7"/>
    <sheet name="8月" sheetId="6" r:id="rId8"/>
    <sheet name="9月" sheetId="7" r:id="rId9"/>
    <sheet name="10月" sheetId="8" r:id="rId10"/>
    <sheet name="11月" sheetId="9" r:id="rId11"/>
    <sheet name="12月" sheetId="10" r:id="rId12"/>
    <sheet name="1月" sheetId="11" r:id="rId13"/>
    <sheet name="2月" sheetId="12" r:id="rId14"/>
    <sheet name="3月" sheetId="13" r:id="rId15"/>
  </sheets>
  <externalReferences>
    <externalReference r:id="rId16"/>
  </externalReferences>
  <definedNames>
    <definedName name="_xlnm.Print_Area" localSheetId="9">'10月'!$A$1:$H$40</definedName>
    <definedName name="_xlnm.Print_Area" localSheetId="10">'11月'!$A$1:$H$40</definedName>
    <definedName name="_xlnm.Print_Area" localSheetId="11">'12月'!$A$1:$I$40</definedName>
    <definedName name="_xlnm.Print_Area" localSheetId="12">'1月'!$A$1:$I$40</definedName>
    <definedName name="_xlnm.Print_Area" localSheetId="13">'2月'!$A$1:$I$40</definedName>
    <definedName name="_xlnm.Print_Area" localSheetId="14">'3月'!$A$1:$H$40</definedName>
    <definedName name="_xlnm.Print_Area" localSheetId="3">'4月'!$A$1:$H$40</definedName>
    <definedName name="_xlnm.Print_Area" localSheetId="4">'5月'!$A$1:$H$40</definedName>
    <definedName name="_xlnm.Print_Area" localSheetId="5">'6月'!$A$1:$H$40</definedName>
    <definedName name="_xlnm.Print_Area" localSheetId="6">'7月'!$A$1:$H$40</definedName>
    <definedName name="_xlnm.Print_Area" localSheetId="7">'8月'!$A$1:$H$40</definedName>
    <definedName name="_xlnm.Print_Area" localSheetId="8">'9月'!$A$1:$I$40</definedName>
    <definedName name="_xlnm.Print_Area" localSheetId="2">作成要領!$A$1:$I$39</definedName>
  </definedNames>
  <calcPr calcId="152511"/>
</workbook>
</file>

<file path=xl/calcChain.xml><?xml version="1.0" encoding="utf-8"?>
<calcChain xmlns="http://schemas.openxmlformats.org/spreadsheetml/2006/main">
  <c r="F5" i="13" l="1"/>
  <c r="F5" i="12"/>
  <c r="F5" i="11"/>
  <c r="F5" i="10"/>
  <c r="F5" i="9"/>
  <c r="F5" i="8"/>
  <c r="F5" i="7"/>
  <c r="F5" i="6"/>
  <c r="F5" i="5"/>
  <c r="F5" i="4"/>
  <c r="F5" i="3"/>
  <c r="F4" i="14"/>
  <c r="F5" i="1"/>
  <c r="K7" i="19"/>
  <c r="K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L12" i="19"/>
  <c r="L11" i="19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L12" i="17"/>
  <c r="L11" i="17"/>
  <c r="A38" i="13" l="1"/>
  <c r="A38" i="11"/>
  <c r="A38" i="10"/>
  <c r="A37" i="8"/>
  <c r="A38" i="8"/>
  <c r="A38" i="6"/>
  <c r="A38" i="5"/>
  <c r="C39" i="11" l="1"/>
  <c r="C39" i="10"/>
  <c r="C39" i="9"/>
  <c r="C39" i="8"/>
  <c r="C39" i="7"/>
  <c r="C39" i="6"/>
  <c r="C39" i="5"/>
  <c r="C39" i="4"/>
  <c r="C39" i="3"/>
  <c r="G39" i="1"/>
  <c r="C39" i="1"/>
  <c r="G39" i="13"/>
  <c r="F39" i="13"/>
  <c r="A9" i="13"/>
  <c r="G39" i="12"/>
  <c r="F39" i="12"/>
  <c r="A9" i="12"/>
  <c r="G39" i="11"/>
  <c r="F39" i="11"/>
  <c r="A9" i="11"/>
  <c r="G39" i="10"/>
  <c r="F39" i="10"/>
  <c r="A9" i="10"/>
  <c r="G39" i="9"/>
  <c r="F39" i="9"/>
  <c r="A9" i="9"/>
  <c r="G39" i="8"/>
  <c r="F39" i="8"/>
  <c r="A9" i="8"/>
  <c r="G39" i="7"/>
  <c r="F39" i="7"/>
  <c r="A9" i="7"/>
  <c r="G39" i="6"/>
  <c r="F39" i="6"/>
  <c r="A9" i="6"/>
  <c r="G39" i="5"/>
  <c r="F39" i="5"/>
  <c r="A9" i="5"/>
  <c r="G39" i="4"/>
  <c r="F39" i="4"/>
  <c r="A9" i="4"/>
  <c r="G39" i="3"/>
  <c r="F39" i="3"/>
  <c r="A9" i="3"/>
  <c r="G38" i="14"/>
  <c r="F39" i="1"/>
  <c r="A10" i="13" l="1"/>
  <c r="A10" i="12"/>
  <c r="A10" i="11"/>
  <c r="A10" i="10"/>
  <c r="A10" i="9"/>
  <c r="A10" i="8"/>
  <c r="A10" i="7"/>
  <c r="A10" i="6"/>
  <c r="A10" i="5"/>
  <c r="A10" i="4"/>
  <c r="A10" i="3"/>
  <c r="A11" i="13" l="1"/>
  <c r="A11" i="12"/>
  <c r="A11" i="11"/>
  <c r="A11" i="10"/>
  <c r="A11" i="9"/>
  <c r="A11" i="8"/>
  <c r="A11" i="7"/>
  <c r="A11" i="6"/>
  <c r="A11" i="5"/>
  <c r="A11" i="4"/>
  <c r="A11" i="3"/>
  <c r="A12" i="13" l="1"/>
  <c r="A12" i="12"/>
  <c r="A12" i="11"/>
  <c r="A12" i="10"/>
  <c r="A12" i="9"/>
  <c r="A12" i="8"/>
  <c r="A12" i="7"/>
  <c r="A12" i="6"/>
  <c r="A12" i="5"/>
  <c r="A12" i="4"/>
  <c r="A12" i="3"/>
  <c r="A13" i="13" l="1"/>
  <c r="A13" i="12"/>
  <c r="A13" i="11"/>
  <c r="A13" i="10"/>
  <c r="A13" i="9"/>
  <c r="A13" i="8"/>
  <c r="A13" i="7"/>
  <c r="A13" i="6"/>
  <c r="A13" i="5"/>
  <c r="A13" i="4"/>
  <c r="A13" i="3"/>
  <c r="A14" i="13" l="1"/>
  <c r="A14" i="12"/>
  <c r="A14" i="11"/>
  <c r="A14" i="10"/>
  <c r="A14" i="9"/>
  <c r="A14" i="8"/>
  <c r="A14" i="7"/>
  <c r="A14" i="6"/>
  <c r="A14" i="5"/>
  <c r="A14" i="4"/>
  <c r="A14" i="3"/>
  <c r="F38" i="14"/>
  <c r="A8" i="14"/>
  <c r="A9" i="14" s="1"/>
  <c r="B7" i="14"/>
  <c r="A15" i="13" l="1"/>
  <c r="A15" i="12"/>
  <c r="A15" i="11"/>
  <c r="A15" i="10"/>
  <c r="A15" i="9"/>
  <c r="A15" i="8"/>
  <c r="A15" i="7"/>
  <c r="A15" i="6"/>
  <c r="A15" i="5"/>
  <c r="A15" i="4"/>
  <c r="A15" i="3"/>
  <c r="A10" i="14"/>
  <c r="B9" i="14"/>
  <c r="B8" i="14"/>
  <c r="A9" i="1"/>
  <c r="A16" i="13" l="1"/>
  <c r="A16" i="12"/>
  <c r="A16" i="11"/>
  <c r="A16" i="10"/>
  <c r="A16" i="9"/>
  <c r="A16" i="8"/>
  <c r="A16" i="7"/>
  <c r="A16" i="6"/>
  <c r="A16" i="5"/>
  <c r="A16" i="4"/>
  <c r="A16" i="3"/>
  <c r="A10" i="1"/>
  <c r="A11" i="14"/>
  <c r="B10" i="14"/>
  <c r="A17" i="13" l="1"/>
  <c r="A17" i="12"/>
  <c r="A17" i="11"/>
  <c r="A17" i="10"/>
  <c r="A17" i="9"/>
  <c r="A17" i="8"/>
  <c r="A17" i="7"/>
  <c r="A17" i="6"/>
  <c r="A17" i="5"/>
  <c r="A17" i="4"/>
  <c r="A17" i="3"/>
  <c r="A11" i="1"/>
  <c r="B11" i="14"/>
  <c r="A12" i="14"/>
  <c r="A18" i="13" l="1"/>
  <c r="A18" i="12"/>
  <c r="A18" i="11"/>
  <c r="A18" i="10"/>
  <c r="A18" i="9"/>
  <c r="A18" i="8"/>
  <c r="A18" i="7"/>
  <c r="A18" i="6"/>
  <c r="A18" i="5"/>
  <c r="A18" i="4"/>
  <c r="A18" i="3"/>
  <c r="A12" i="1"/>
  <c r="A13" i="14"/>
  <c r="B12" i="14"/>
  <c r="A19" i="13" l="1"/>
  <c r="A19" i="12"/>
  <c r="A19" i="11"/>
  <c r="A19" i="10"/>
  <c r="A19" i="9"/>
  <c r="A19" i="8"/>
  <c r="A19" i="7"/>
  <c r="A19" i="6"/>
  <c r="A19" i="5"/>
  <c r="A19" i="4"/>
  <c r="A19" i="3"/>
  <c r="A13" i="1"/>
  <c r="B13" i="14"/>
  <c r="A14" i="14"/>
  <c r="A20" i="13" l="1"/>
  <c r="A20" i="12"/>
  <c r="A20" i="11"/>
  <c r="A20" i="10"/>
  <c r="A20" i="9"/>
  <c r="A20" i="8"/>
  <c r="A20" i="7"/>
  <c r="A20" i="6"/>
  <c r="A20" i="5"/>
  <c r="A20" i="4"/>
  <c r="A20" i="3"/>
  <c r="A14" i="1"/>
  <c r="A15" i="14"/>
  <c r="B14" i="14"/>
  <c r="A21" i="13" l="1"/>
  <c r="A21" i="12"/>
  <c r="A21" i="11"/>
  <c r="A21" i="10"/>
  <c r="A21" i="9"/>
  <c r="A21" i="8"/>
  <c r="A21" i="7"/>
  <c r="A21" i="6"/>
  <c r="A21" i="5"/>
  <c r="A21" i="4"/>
  <c r="A21" i="3"/>
  <c r="A15" i="1"/>
  <c r="A16" i="14"/>
  <c r="B15" i="14"/>
  <c r="A22" i="13" l="1"/>
  <c r="A22" i="12"/>
  <c r="A22" i="11"/>
  <c r="A22" i="10"/>
  <c r="A22" i="9"/>
  <c r="A22" i="8"/>
  <c r="A22" i="7"/>
  <c r="A22" i="6"/>
  <c r="A22" i="5"/>
  <c r="A22" i="4"/>
  <c r="A22" i="3"/>
  <c r="A16" i="1"/>
  <c r="A17" i="14"/>
  <c r="B16" i="14"/>
  <c r="A23" i="13" l="1"/>
  <c r="A23" i="12"/>
  <c r="A23" i="11"/>
  <c r="A23" i="10"/>
  <c r="A23" i="9"/>
  <c r="A23" i="8"/>
  <c r="A23" i="7"/>
  <c r="A23" i="6"/>
  <c r="A23" i="5"/>
  <c r="A23" i="4"/>
  <c r="A23" i="3"/>
  <c r="A17" i="1"/>
  <c r="B17" i="14"/>
  <c r="A18" i="14"/>
  <c r="A24" i="13" l="1"/>
  <c r="A24" i="12"/>
  <c r="A24" i="11"/>
  <c r="A24" i="10"/>
  <c r="A24" i="9"/>
  <c r="A24" i="8"/>
  <c r="A24" i="7"/>
  <c r="A24" i="6"/>
  <c r="A24" i="5"/>
  <c r="A24" i="4"/>
  <c r="A24" i="3"/>
  <c r="A18" i="1"/>
  <c r="A19" i="14"/>
  <c r="B18" i="14"/>
  <c r="A25" i="13" l="1"/>
  <c r="A25" i="12"/>
  <c r="A25" i="11"/>
  <c r="A25" i="10"/>
  <c r="A25" i="9"/>
  <c r="A25" i="8"/>
  <c r="A25" i="7"/>
  <c r="A25" i="6"/>
  <c r="A25" i="5"/>
  <c r="A25" i="4"/>
  <c r="A25" i="3"/>
  <c r="A19" i="1"/>
  <c r="A20" i="14"/>
  <c r="B19" i="14"/>
  <c r="A26" i="13" l="1"/>
  <c r="A26" i="12"/>
  <c r="A26" i="11"/>
  <c r="A26" i="10"/>
  <c r="A26" i="9"/>
  <c r="A26" i="8"/>
  <c r="A26" i="7"/>
  <c r="A26" i="6"/>
  <c r="A26" i="5"/>
  <c r="A26" i="4"/>
  <c r="A26" i="3"/>
  <c r="A20" i="1"/>
  <c r="A21" i="14"/>
  <c r="B20" i="14"/>
  <c r="A27" i="13" l="1"/>
  <c r="A27" i="12"/>
  <c r="A27" i="11"/>
  <c r="A27" i="10"/>
  <c r="A27" i="9"/>
  <c r="A27" i="8"/>
  <c r="A27" i="7"/>
  <c r="A27" i="6"/>
  <c r="A27" i="5"/>
  <c r="A27" i="4"/>
  <c r="A27" i="3"/>
  <c r="A21" i="1"/>
  <c r="B21" i="14"/>
  <c r="A22" i="14"/>
  <c r="A28" i="13" l="1"/>
  <c r="A28" i="12"/>
  <c r="A28" i="11"/>
  <c r="A28" i="10"/>
  <c r="A28" i="9"/>
  <c r="A28" i="8"/>
  <c r="A28" i="7"/>
  <c r="A28" i="6"/>
  <c r="A28" i="5"/>
  <c r="A28" i="4"/>
  <c r="A28" i="3"/>
  <c r="A22" i="1"/>
  <c r="A23" i="14"/>
  <c r="B22" i="14"/>
  <c r="A29" i="13" l="1"/>
  <c r="A29" i="12"/>
  <c r="A29" i="11"/>
  <c r="A29" i="10"/>
  <c r="A29" i="9"/>
  <c r="A29" i="8"/>
  <c r="A29" i="7"/>
  <c r="A29" i="6"/>
  <c r="A29" i="5"/>
  <c r="A29" i="4"/>
  <c r="A29" i="3"/>
  <c r="A23" i="1"/>
  <c r="A24" i="14"/>
  <c r="B23" i="14"/>
  <c r="A30" i="13" l="1"/>
  <c r="A30" i="12"/>
  <c r="A30" i="11"/>
  <c r="A30" i="10"/>
  <c r="A30" i="9"/>
  <c r="A30" i="8"/>
  <c r="A30" i="7"/>
  <c r="A30" i="6"/>
  <c r="A30" i="5"/>
  <c r="A30" i="4"/>
  <c r="A30" i="3"/>
  <c r="A24" i="1"/>
  <c r="A25" i="14"/>
  <c r="B24" i="14"/>
  <c r="A31" i="13" l="1"/>
  <c r="A31" i="12"/>
  <c r="A31" i="11"/>
  <c r="A31" i="10"/>
  <c r="A31" i="9"/>
  <c r="A31" i="8"/>
  <c r="A31" i="7"/>
  <c r="A31" i="6"/>
  <c r="A31" i="5"/>
  <c r="A31" i="4"/>
  <c r="A31" i="3"/>
  <c r="A25" i="1"/>
  <c r="B25" i="14"/>
  <c r="A26" i="14"/>
  <c r="A32" i="13" l="1"/>
  <c r="A32" i="12"/>
  <c r="A32" i="11"/>
  <c r="A32" i="10"/>
  <c r="A32" i="9"/>
  <c r="A32" i="8"/>
  <c r="A32" i="7"/>
  <c r="A32" i="6"/>
  <c r="A32" i="5"/>
  <c r="A32" i="4"/>
  <c r="A32" i="3"/>
  <c r="A26" i="1"/>
  <c r="A27" i="14"/>
  <c r="B26" i="14"/>
  <c r="A33" i="13" l="1"/>
  <c r="A33" i="12"/>
  <c r="A33" i="11"/>
  <c r="A33" i="10"/>
  <c r="A33" i="9"/>
  <c r="A33" i="8"/>
  <c r="A33" i="7"/>
  <c r="A33" i="6"/>
  <c r="A33" i="5"/>
  <c r="A33" i="4"/>
  <c r="A33" i="3"/>
  <c r="A27" i="1"/>
  <c r="B27" i="14"/>
  <c r="A28" i="14"/>
  <c r="A34" i="13" l="1"/>
  <c r="A34" i="12"/>
  <c r="A34" i="11"/>
  <c r="A34" i="10"/>
  <c r="A34" i="9"/>
  <c r="A34" i="8"/>
  <c r="A34" i="7"/>
  <c r="A34" i="6"/>
  <c r="A34" i="5"/>
  <c r="A34" i="4"/>
  <c r="A34" i="3"/>
  <c r="A28" i="1"/>
  <c r="A29" i="14"/>
  <c r="B28" i="14"/>
  <c r="A35" i="13" l="1"/>
  <c r="A35" i="12"/>
  <c r="A35" i="11"/>
  <c r="A35" i="10"/>
  <c r="A35" i="9"/>
  <c r="A35" i="8"/>
  <c r="A35" i="7"/>
  <c r="A35" i="6"/>
  <c r="A35" i="5"/>
  <c r="A35" i="4"/>
  <c r="A35" i="3"/>
  <c r="A29" i="1"/>
  <c r="B29" i="14"/>
  <c r="A30" i="14"/>
  <c r="A36" i="13" l="1"/>
  <c r="A36" i="11"/>
  <c r="A36" i="10"/>
  <c r="A36" i="9"/>
  <c r="A36" i="8"/>
  <c r="A36" i="7"/>
  <c r="A36" i="6"/>
  <c r="A36" i="5"/>
  <c r="A36" i="4"/>
  <c r="A36" i="3"/>
  <c r="A30" i="1"/>
  <c r="A31" i="14"/>
  <c r="B30" i="14"/>
  <c r="A37" i="13" l="1"/>
  <c r="A37" i="11"/>
  <c r="A37" i="10"/>
  <c r="A37" i="9"/>
  <c r="A37" i="7"/>
  <c r="A37" i="6"/>
  <c r="A37" i="5"/>
  <c r="A37" i="4"/>
  <c r="A37" i="3"/>
  <c r="A38" i="3" s="1"/>
  <c r="A31" i="1"/>
  <c r="B31" i="14"/>
  <c r="A32" i="14"/>
  <c r="A32" i="1" l="1"/>
  <c r="A33" i="14"/>
  <c r="B32" i="14"/>
  <c r="A33" i="1" l="1"/>
  <c r="B33" i="14"/>
  <c r="A34" i="14"/>
  <c r="A34" i="1" l="1"/>
  <c r="A35" i="14"/>
  <c r="B34" i="14"/>
  <c r="A35" i="1" l="1"/>
  <c r="B35" i="14"/>
  <c r="A36" i="14"/>
  <c r="B36" i="14" s="1"/>
  <c r="A36" i="1" l="1"/>
  <c r="A37" i="1" l="1"/>
</calcChain>
</file>

<file path=xl/comments1.xml><?xml version="1.0" encoding="utf-8"?>
<comments xmlns="http://schemas.openxmlformats.org/spreadsheetml/2006/main">
  <authors>
    <author>作成者</author>
  </authors>
  <commentList>
    <comment ref="J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現状の受講歴や「障害児に関する専門的知識を有する」と認められる資格や経歴があれば、ご記入ください。</t>
        </r>
      </text>
    </comment>
    <comment ref="P2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各月の実績を入力すると自動で反映されます。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J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現状の受講歴や「障害児に関する専門的知識を有する」と認められる資格や経歴があれば、ご記入ください。</t>
        </r>
      </text>
    </comment>
    <comment ref="P2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各月の実績を入力すると自動で反映されます。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4" authorId="0" shapeId="0">
      <text>
        <r>
          <rPr>
            <sz val="9"/>
            <color theme="1"/>
            <rFont val="ＭＳ Ｐゴシック"/>
            <family val="3"/>
            <charset val="128"/>
            <scheme val="minor"/>
          </rPr>
          <t>鑑文の内容から自動入力される。</t>
        </r>
      </text>
    </comment>
    <comment ref="C6" authorId="0" shapeId="0">
      <text>
        <r>
          <rPr>
            <sz val="9"/>
            <color indexed="81"/>
            <rFont val="MS P ゴシック"/>
            <family val="3"/>
            <charset val="128"/>
          </rPr>
          <t>事業対象児童の出席予定人数を整数で入力。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受入推進事業を実施するにあたり加配した支援員名を入力する。加配の一人目。午前と午後を別な人が勤務した場合等には、２名分の氏名を記入。</t>
        </r>
      </text>
    </comment>
    <comment ref="E6" authorId="0" shapeId="0">
      <text>
        <r>
          <rPr>
            <sz val="9"/>
            <color indexed="81"/>
            <rFont val="MS P ゴシック"/>
            <family val="3"/>
            <charset val="128"/>
          </rPr>
          <t>受入推進</t>
        </r>
        <r>
          <rPr>
            <u/>
            <sz val="9"/>
            <color indexed="81"/>
            <rFont val="MS P ゴシック"/>
            <family val="3"/>
            <charset val="128"/>
          </rPr>
          <t>（強化）</t>
        </r>
        <r>
          <rPr>
            <sz val="9"/>
            <color indexed="81"/>
            <rFont val="MS P ゴシック"/>
            <family val="3"/>
            <charset val="128"/>
          </rPr>
          <t>事業を実施するにあたり加配した支援員名を入力する。加配の２人目。午前と午後を別な人が勤務した場合等には、２名分の氏名を記入。</t>
        </r>
      </text>
    </comment>
    <comment ref="F6" authorId="0" shapeId="0">
      <text>
        <r>
          <rPr>
            <sz val="9"/>
            <color indexed="81"/>
            <rFont val="MS P ゴシック"/>
            <family val="3"/>
            <charset val="128"/>
          </rPr>
          <t>受入推進事業の実施に伴い、加配に要した費用（日額の合計）を入力する。</t>
        </r>
      </text>
    </comment>
    <comment ref="G6" authorId="0" shapeId="0">
      <text>
        <r>
          <rPr>
            <sz val="9"/>
            <color indexed="81"/>
            <rFont val="MS P ゴシック"/>
            <family val="3"/>
            <charset val="128"/>
          </rPr>
          <t>受入推進</t>
        </r>
        <r>
          <rPr>
            <b/>
            <u/>
            <sz val="9"/>
            <color indexed="81"/>
            <rFont val="MS P ゴシック"/>
            <family val="3"/>
            <charset val="128"/>
          </rPr>
          <t>（強化）</t>
        </r>
        <r>
          <rPr>
            <sz val="9"/>
            <color indexed="81"/>
            <rFont val="MS P ゴシック"/>
            <family val="3"/>
            <charset val="128"/>
          </rPr>
          <t>事業の実施に伴い、加配に要した費用（日額の合計）を入力する。</t>
        </r>
      </text>
    </comment>
    <comment ref="H7" authorId="0" shapeId="0">
      <text>
        <r>
          <rPr>
            <sz val="9"/>
            <color indexed="81"/>
            <rFont val="ＭＳ Ｐゴシック"/>
            <family val="3"/>
            <charset val="128"/>
          </rPr>
          <t>その他特記すべき事項があれば記載する。</t>
        </r>
      </text>
    </comment>
  </commentList>
</comments>
</file>

<file path=xl/sharedStrings.xml><?xml version="1.0" encoding="utf-8"?>
<sst xmlns="http://schemas.openxmlformats.org/spreadsheetml/2006/main" count="591" uniqueCount="55">
  <si>
    <t>姶良市長　殿</t>
    <rPh sb="0" eb="4">
      <t>アイラシチョウ</t>
    </rPh>
    <rPh sb="5" eb="6">
      <t>トノ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</si>
  <si>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</si>
  <si>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</si>
  <si>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備考</t>
    <rPh sb="0" eb="2">
      <t>ビコウ</t>
    </rPh>
    <phoneticPr fontId="2"/>
  </si>
  <si>
    <t>クラブ名：</t>
    <rPh sb="3" eb="4">
      <t>メイ</t>
    </rPh>
    <phoneticPr fontId="2"/>
  </si>
  <si>
    <t>事業基準額（a)</t>
    <rPh sb="0" eb="2">
      <t>ジギョウ</t>
    </rPh>
    <rPh sb="2" eb="4">
      <t>キジュン</t>
    </rPh>
    <rPh sb="4" eb="5">
      <t>ガク</t>
    </rPh>
    <phoneticPr fontId="2"/>
  </si>
  <si>
    <t>事業対象経費（b）</t>
    <rPh sb="0" eb="2">
      <t>ジギョウ</t>
    </rPh>
    <rPh sb="2" eb="4">
      <t>タイショウ</t>
    </rPh>
    <rPh sb="4" eb="6">
      <t>ケイヒ</t>
    </rPh>
    <phoneticPr fontId="2"/>
  </si>
  <si>
    <t>当該事業対象額（（a）と（b）を比較して低い方）</t>
    <rPh sb="0" eb="2">
      <t>トウガイ</t>
    </rPh>
    <rPh sb="2" eb="4">
      <t>ジギョウ</t>
    </rPh>
    <rPh sb="4" eb="6">
      <t>タイショウ</t>
    </rPh>
    <rPh sb="6" eb="7">
      <t>ガク</t>
    </rPh>
    <rPh sb="16" eb="18">
      <t>ヒカク</t>
    </rPh>
    <rPh sb="20" eb="21">
      <t>ヒク</t>
    </rPh>
    <rPh sb="22" eb="23">
      <t>ホウ</t>
    </rPh>
    <phoneticPr fontId="2"/>
  </si>
  <si>
    <t>代表者名：</t>
    <rPh sb="0" eb="3">
      <t>ダイヒョウシャ</t>
    </rPh>
    <rPh sb="3" eb="4">
      <t>メイ</t>
    </rPh>
    <phoneticPr fontId="2"/>
  </si>
  <si>
    <t>合　計</t>
    <rPh sb="0" eb="1">
      <t>ゴウ</t>
    </rPh>
    <rPh sb="2" eb="3">
      <t>ケイ</t>
    </rPh>
    <phoneticPr fontId="2"/>
  </si>
  <si>
    <t>姶良　太郎</t>
    <rPh sb="0" eb="2">
      <t>アイラ</t>
    </rPh>
    <rPh sb="3" eb="5">
      <t>タロウ</t>
    </rPh>
    <phoneticPr fontId="2"/>
  </si>
  <si>
    <t>対象児童延べ数</t>
    <rPh sb="0" eb="2">
      <t>タイショウ</t>
    </rPh>
    <rPh sb="2" eb="4">
      <t>ジドウ</t>
    </rPh>
    <rPh sb="4" eb="5">
      <t>ノ</t>
    </rPh>
    <rPh sb="6" eb="7">
      <t>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</si>
  <si>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</si>
  <si>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</si>
  <si>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</si>
  <si>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</si>
  <si>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</si>
  <si>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</si>
  <si>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</si>
  <si>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</si>
  <si>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</si>
  <si>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</si>
  <si>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</si>
  <si>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</si>
  <si>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</si>
  <si>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加配した
支援員氏名①</t>
    <rPh sb="0" eb="2">
      <t>カハイ</t>
    </rPh>
    <rPh sb="5" eb="7">
      <t>シエン</t>
    </rPh>
    <rPh sb="7" eb="8">
      <t>イン</t>
    </rPh>
    <rPh sb="8" eb="10">
      <t>シメイ</t>
    </rPh>
    <phoneticPr fontId="2"/>
  </si>
  <si>
    <t>加配した支援員氏名①</t>
    <rPh sb="0" eb="2">
      <t>カハイ</t>
    </rPh>
    <rPh sb="4" eb="6">
      <t>シエン</t>
    </rPh>
    <rPh sb="6" eb="7">
      <t>イン</t>
    </rPh>
    <rPh sb="7" eb="9">
      <t>シメイ</t>
    </rPh>
    <phoneticPr fontId="2"/>
  </si>
  <si>
    <t>加配した支援員氏名②（強化分）</t>
    <rPh sb="0" eb="2">
      <t>カハイ</t>
    </rPh>
    <rPh sb="4" eb="6">
      <t>シエン</t>
    </rPh>
    <rPh sb="6" eb="7">
      <t>イン</t>
    </rPh>
    <rPh sb="7" eb="9">
      <t>シメイ</t>
    </rPh>
    <rPh sb="11" eb="13">
      <t>キョウカ</t>
    </rPh>
    <rPh sb="13" eb="14">
      <t>ブン</t>
    </rPh>
    <phoneticPr fontId="2"/>
  </si>
  <si>
    <t>対象児童
の出席者数</t>
    <rPh sb="0" eb="2">
      <t>タイショウ</t>
    </rPh>
    <rPh sb="2" eb="4">
      <t>ジドウ</t>
    </rPh>
    <rPh sb="6" eb="8">
      <t>シュッセキ</t>
    </rPh>
    <rPh sb="8" eb="9">
      <t>シャ</t>
    </rPh>
    <rPh sb="9" eb="10">
      <t>スウ</t>
    </rPh>
    <phoneticPr fontId="2"/>
  </si>
  <si>
    <t>推進事業費</t>
    <rPh sb="0" eb="2">
      <t>スイシン</t>
    </rPh>
    <rPh sb="2" eb="5">
      <t>ジギョウヒ</t>
    </rPh>
    <phoneticPr fontId="2"/>
  </si>
  <si>
    <t>事業費①
（日当等）</t>
    <rPh sb="0" eb="3">
      <t>ジギョウヒ</t>
    </rPh>
    <rPh sb="6" eb="8">
      <t>ニットウ</t>
    </rPh>
    <rPh sb="8" eb="9">
      <t>ナド</t>
    </rPh>
    <phoneticPr fontId="2"/>
  </si>
  <si>
    <t>事業費②（日当等：強化分）</t>
    <rPh sb="0" eb="3">
      <t>ジギョウヒ</t>
    </rPh>
    <rPh sb="5" eb="7">
      <t>ニットウ</t>
    </rPh>
    <rPh sb="7" eb="8">
      <t>トウ</t>
    </rPh>
    <rPh sb="9" eb="11">
      <t>キョウカ</t>
    </rPh>
    <rPh sb="11" eb="12">
      <t>ブン</t>
    </rPh>
    <phoneticPr fontId="2"/>
  </si>
  <si>
    <t>姶良　次郎</t>
    <rPh sb="0" eb="2">
      <t>アイラ</t>
    </rPh>
    <rPh sb="3" eb="5">
      <t>ジロウ</t>
    </rPh>
    <phoneticPr fontId="2"/>
  </si>
  <si>
    <r>
      <t>推進</t>
    </r>
    <r>
      <rPr>
        <i/>
        <u/>
        <sz val="11"/>
        <color theme="1"/>
        <rFont val="ＭＳ Ｐゴシック"/>
        <family val="3"/>
        <charset val="128"/>
        <scheme val="minor"/>
      </rPr>
      <t>（強化）</t>
    </r>
    <r>
      <rPr>
        <sz val="11"/>
        <color theme="1"/>
        <rFont val="ＭＳ Ｐゴシック"/>
        <family val="2"/>
        <scheme val="minor"/>
      </rPr>
      <t>事業費</t>
    </r>
    <rPh sb="0" eb="2">
      <t>スイシン</t>
    </rPh>
    <rPh sb="3" eb="5">
      <t>キョウカ</t>
    </rPh>
    <rPh sb="6" eb="9">
      <t>ジギョウヒ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</si>
  <si>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研修受講歴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（例：R5年９月16日現任研修初任者研修受講済）</t>
    </r>
    <rPh sb="0" eb="2">
      <t>ケンシュウ</t>
    </rPh>
    <rPh sb="2" eb="4">
      <t>ジュコウ</t>
    </rPh>
    <rPh sb="4" eb="5">
      <t>レキ</t>
    </rPh>
    <rPh sb="7" eb="8">
      <t>レイ</t>
    </rPh>
    <rPh sb="11" eb="12">
      <t>ネン</t>
    </rPh>
    <rPh sb="13" eb="14">
      <t>ガツ</t>
    </rPh>
    <rPh sb="16" eb="17">
      <t>ニチ</t>
    </rPh>
    <rPh sb="26" eb="28">
      <t>ジュコウ</t>
    </rPh>
    <rPh sb="28" eb="29">
      <t>ズ</t>
    </rPh>
    <phoneticPr fontId="2"/>
  </si>
  <si>
    <t>土</t>
  </si>
  <si>
    <t>日</t>
  </si>
  <si>
    <t>月</t>
  </si>
  <si>
    <t>火</t>
  </si>
  <si>
    <t>水</t>
  </si>
  <si>
    <t>木</t>
  </si>
  <si>
    <t>金</t>
  </si>
  <si>
    <t>2月29日</t>
    <rPh sb="1" eb="2">
      <t>ガツ</t>
    </rPh>
    <rPh sb="4" eb="5">
      <t>ニチ</t>
    </rPh>
    <phoneticPr fontId="2"/>
  </si>
  <si>
    <r>
      <t>姶良市報告様式【障害児受入</t>
    </r>
    <r>
      <rPr>
        <b/>
        <sz val="14"/>
        <color rgb="FFFF0000"/>
        <rFont val="ＭＳ Ｐゴシック"/>
        <family val="3"/>
        <charset val="128"/>
        <scheme val="minor"/>
      </rPr>
      <t>強化</t>
    </r>
    <r>
      <rPr>
        <b/>
        <sz val="14"/>
        <color theme="1"/>
        <rFont val="ＭＳ Ｐゴシック"/>
        <family val="3"/>
        <charset val="128"/>
        <scheme val="minor"/>
      </rPr>
      <t>推進事業】</t>
    </r>
    <rPh sb="0" eb="3">
      <t>アイラシ</t>
    </rPh>
    <rPh sb="3" eb="5">
      <t>ホウコク</t>
    </rPh>
    <rPh sb="5" eb="7">
      <t>ヨウシキ</t>
    </rPh>
    <rPh sb="8" eb="10">
      <t>ショウガイ</t>
    </rPh>
    <rPh sb="10" eb="11">
      <t>ジ</t>
    </rPh>
    <rPh sb="11" eb="13">
      <t>ウケイレ</t>
    </rPh>
    <rPh sb="15" eb="17">
      <t>スイシン</t>
    </rPh>
    <rPh sb="17" eb="19">
      <t>ジギョウ</t>
    </rPh>
    <phoneticPr fontId="2"/>
  </si>
  <si>
    <t>姶良市報告様式（障害児受入強化推進事業）</t>
    <rPh sb="0" eb="3">
      <t>アイラシ</t>
    </rPh>
    <rPh sb="3" eb="5">
      <t>ホウコク</t>
    </rPh>
    <rPh sb="5" eb="7">
      <t>ヨウシキ</t>
    </rPh>
    <rPh sb="8" eb="10">
      <t>ショウガイ</t>
    </rPh>
    <rPh sb="10" eb="11">
      <t>ジ</t>
    </rPh>
    <rPh sb="11" eb="13">
      <t>ウケイレ</t>
    </rPh>
    <rPh sb="13" eb="15">
      <t>キョウカ</t>
    </rPh>
    <rPh sb="15" eb="17">
      <t>スイシン</t>
    </rPh>
    <rPh sb="17" eb="19">
      <t>ジギョウ</t>
    </rPh>
    <phoneticPr fontId="2"/>
  </si>
  <si>
    <t>令和６年度障害児受入推進事業　実績報告書</t>
    <rPh sb="5" eb="7">
      <t>ショウガイ</t>
    </rPh>
    <rPh sb="7" eb="8">
      <t>ジ</t>
    </rPh>
    <rPh sb="8" eb="10">
      <t>ウケイレ</t>
    </rPh>
    <rPh sb="10" eb="12">
      <t>スイシン</t>
    </rPh>
    <rPh sb="12" eb="14">
      <t>ジギョウ</t>
    </rPh>
    <rPh sb="15" eb="17">
      <t>ジッセキ</t>
    </rPh>
    <rPh sb="17" eb="20">
      <t>ホウコクショ</t>
    </rPh>
    <phoneticPr fontId="2"/>
  </si>
  <si>
    <t>火</t>
    <rPh sb="0" eb="1">
      <t>ヒ</t>
    </rPh>
    <phoneticPr fontId="2"/>
  </si>
  <si>
    <t>姶良市参考様式（障害児受入推進事業）</t>
    <rPh sb="0" eb="3">
      <t>アイラシ</t>
    </rPh>
    <rPh sb="3" eb="5">
      <t>サンコウ</t>
    </rPh>
    <rPh sb="5" eb="7">
      <t>ヨウシキ</t>
    </rPh>
    <rPh sb="8" eb="10">
      <t>ショウガイ</t>
    </rPh>
    <rPh sb="10" eb="11">
      <t>ジ</t>
    </rPh>
    <rPh sb="11" eb="13">
      <t>ウケイレ</t>
    </rPh>
    <rPh sb="13" eb="15">
      <t>スイシン</t>
    </rPh>
    <rPh sb="15" eb="17">
      <t>ジギョウ</t>
    </rPh>
    <phoneticPr fontId="2"/>
  </si>
  <si>
    <t>③</t>
    <phoneticPr fontId="2"/>
  </si>
  <si>
    <t>加配対象支援員名</t>
    <phoneticPr fontId="2"/>
  </si>
  <si>
    <t>令和６年度障害児受入（強化）推進事業　実績報告書</t>
    <rPh sb="0" eb="2">
      <t>レイワ</t>
    </rPh>
    <rPh sb="3" eb="5">
      <t>ネンド</t>
    </rPh>
    <rPh sb="5" eb="7">
      <t>ショウガイ</t>
    </rPh>
    <rPh sb="7" eb="8">
      <t>ジ</t>
    </rPh>
    <rPh sb="8" eb="10">
      <t>ウケイレ</t>
    </rPh>
    <rPh sb="11" eb="13">
      <t>キョウカ</t>
    </rPh>
    <rPh sb="14" eb="16">
      <t>スイシン</t>
    </rPh>
    <rPh sb="16" eb="18">
      <t>ジギョウ</t>
    </rPh>
    <rPh sb="19" eb="21">
      <t>ジッセキ</t>
    </rPh>
    <rPh sb="21" eb="24">
      <t>ホウコクショ</t>
    </rPh>
    <phoneticPr fontId="2"/>
  </si>
  <si>
    <t>④</t>
    <phoneticPr fontId="2"/>
  </si>
  <si>
    <t>○○　児童クラブ</t>
    <rPh sb="3" eb="5">
      <t>ジドウ</t>
    </rPh>
    <phoneticPr fontId="2"/>
  </si>
  <si>
    <t>障害児受入推進事業　実績報告書（職員の勤務実績）</t>
    <rPh sb="16" eb="18">
      <t>ショクイン</t>
    </rPh>
    <rPh sb="19" eb="21">
      <t>キンム</t>
    </rPh>
    <rPh sb="21" eb="23">
      <t>ジッセキ</t>
    </rPh>
    <phoneticPr fontId="2"/>
  </si>
  <si>
    <t>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</si>
</sst>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&quot;人&quot;"/>
    <numFmt numFmtId="177" formatCode="#,##0&quot;円&quot;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i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2"/>
      <scheme val="minor"/>
    </font>
    <font>
      <b/>
      <sz val="14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2" borderId="0" xfId="0" applyFill="1" applyBorder="1"/>
    <xf numFmtId="0" fontId="0" fillId="0" borderId="4" xfId="0" applyFill="1" applyBorder="1"/>
    <xf numFmtId="177" fontId="0" fillId="0" borderId="4" xfId="1" applyNumberFormat="1" applyFont="1" applyFill="1" applyBorder="1" applyAlignment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56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Border="1" applyProtection="1"/>
    <xf numFmtId="0" fontId="0" fillId="0" borderId="2" xfId="0" applyFill="1" applyBorder="1" applyAlignment="1" applyProtection="1">
      <alignment horizontal="distributed"/>
    </xf>
    <xf numFmtId="0" fontId="0" fillId="0" borderId="2" xfId="0" applyFill="1" applyBorder="1" applyAlignment="1" applyProtection="1">
      <alignment horizontal="left"/>
    </xf>
    <xf numFmtId="0" fontId="0" fillId="0" borderId="2" xfId="0" applyFill="1" applyBorder="1" applyProtection="1"/>
    <xf numFmtId="0" fontId="0" fillId="0" borderId="0" xfId="0" applyFill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56" fontId="0" fillId="3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177" fontId="0" fillId="0" borderId="1" xfId="1" applyNumberFormat="1" applyFont="1" applyFill="1" applyBorder="1" applyAlignment="1" applyProtection="1">
      <alignment horizontal="right" vertical="center"/>
    </xf>
    <xf numFmtId="0" fontId="0" fillId="3" borderId="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0" borderId="3" xfId="0" applyNumberFormat="1" applyFill="1" applyBorder="1" applyAlignment="1" applyProtection="1">
      <alignment horizontal="center" vertical="center"/>
    </xf>
    <xf numFmtId="177" fontId="0" fillId="0" borderId="3" xfId="1" applyNumberFormat="1" applyFont="1" applyFill="1" applyBorder="1" applyAlignment="1" applyProtection="1">
      <alignment horizontal="right" vertical="center"/>
    </xf>
    <xf numFmtId="0" fontId="0" fillId="3" borderId="4" xfId="0" applyFill="1" applyBorder="1" applyAlignment="1" applyProtection="1">
      <alignment horizontal="center"/>
    </xf>
    <xf numFmtId="0" fontId="0" fillId="0" borderId="4" xfId="0" applyFill="1" applyBorder="1" applyProtection="1"/>
    <xf numFmtId="177" fontId="0" fillId="0" borderId="4" xfId="1" applyNumberFormat="1" applyFont="1" applyFill="1" applyBorder="1" applyAlignment="1" applyProtection="1"/>
    <xf numFmtId="0" fontId="0" fillId="0" borderId="0" xfId="0" applyAlignment="1">
      <alignment vertical="center"/>
    </xf>
    <xf numFmtId="0" fontId="3" fillId="0" borderId="0" xfId="0" applyFont="1" applyFill="1"/>
    <xf numFmtId="0" fontId="1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56" fontId="0" fillId="3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8" fillId="0" borderId="0" xfId="1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distributed"/>
    </xf>
    <xf numFmtId="0" fontId="0" fillId="0" borderId="0" xfId="0" applyFill="1" applyAlignment="1" applyProtection="1">
      <alignment horizontal="left"/>
      <protection locked="0"/>
    </xf>
    <xf numFmtId="0" fontId="21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21" fillId="4" borderId="9" xfId="0" applyFont="1" applyFill="1" applyBorder="1" applyAlignment="1">
      <alignment vertical="center" shrinkToFit="1"/>
    </xf>
    <xf numFmtId="0" fontId="21" fillId="4" borderId="10" xfId="0" applyFont="1" applyFill="1" applyBorder="1" applyAlignment="1">
      <alignment vertical="center" shrinkToFit="1"/>
    </xf>
    <xf numFmtId="0" fontId="21" fillId="4" borderId="11" xfId="0" applyFont="1" applyFill="1" applyBorder="1" applyAlignment="1">
      <alignment vertical="center" shrinkToFit="1"/>
    </xf>
    <xf numFmtId="0" fontId="21" fillId="4" borderId="8" xfId="0" applyFont="1" applyFill="1" applyBorder="1" applyAlignment="1">
      <alignment vertical="center" shrinkToFit="1"/>
    </xf>
    <xf numFmtId="0" fontId="21" fillId="4" borderId="13" xfId="0" applyFont="1" applyFill="1" applyBorder="1" applyAlignment="1">
      <alignment vertical="center" shrinkToFit="1"/>
    </xf>
    <xf numFmtId="0" fontId="21" fillId="4" borderId="14" xfId="0" applyFont="1" applyFill="1" applyBorder="1" applyAlignment="1">
      <alignment vertical="center" shrinkToFit="1"/>
    </xf>
    <xf numFmtId="0" fontId="21" fillId="4" borderId="15" xfId="0" applyFont="1" applyFill="1" applyBorder="1" applyAlignment="1">
      <alignment vertical="center" shrinkToFit="1"/>
    </xf>
    <xf numFmtId="0" fontId="21" fillId="4" borderId="12" xfId="0" applyFont="1" applyFill="1" applyBorder="1" applyAlignment="1">
      <alignment vertical="center" shrinkToFit="1"/>
    </xf>
    <xf numFmtId="0" fontId="21" fillId="4" borderId="17" xfId="0" applyFont="1" applyFill="1" applyBorder="1" applyAlignment="1">
      <alignment vertical="center" shrinkToFit="1"/>
    </xf>
    <xf numFmtId="0" fontId="21" fillId="4" borderId="18" xfId="0" applyFont="1" applyFill="1" applyBorder="1" applyAlignment="1">
      <alignment vertical="center" shrinkToFit="1"/>
    </xf>
    <xf numFmtId="0" fontId="21" fillId="4" borderId="19" xfId="0" applyFont="1" applyFill="1" applyBorder="1" applyAlignment="1">
      <alignment vertical="center" shrinkToFit="1"/>
    </xf>
    <xf numFmtId="0" fontId="21" fillId="4" borderId="16" xfId="0" applyFont="1" applyFill="1" applyBorder="1" applyAlignment="1">
      <alignment vertical="center" shrinkToFi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7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right" vertical="center" indent="2"/>
    </xf>
    <xf numFmtId="177" fontId="3" fillId="0" borderId="0" xfId="1" applyNumberFormat="1" applyFont="1" applyBorder="1" applyAlignment="1">
      <alignment horizontal="right" vertical="center" indent="2"/>
    </xf>
    <xf numFmtId="0" fontId="1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2" xfId="0" applyNumberForma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79"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4"/>
      </font>
      <fill>
        <patternFill>
          <bgColor rgb="FFCCECFF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FF7C80"/>
      <color rgb="FFFFFFCC"/>
      <color rgb="FFFFCCCC"/>
      <color rgb="FFCCECFF"/>
      <color rgb="FFFF0066"/>
      <color rgb="FFFF99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4;&#38556;&#23475;&#20816;&#21463;&#20837;&#25512;&#36914;&#20107;&#26989;&#23455;&#32318;&#22577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書"/>
      <sheetName val="作成要領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abSelected="1" zoomScaleNormal="100" workbookViewId="0">
      <selection activeCell="B3" sqref="B3:P3"/>
    </sheetView>
  </sheetViews>
  <sheetFormatPr defaultRowHeight="13.5"/>
  <cols>
    <col min="1" max="1" width="3.25" customWidth="1"/>
    <col min="2" max="2" width="3.75" customWidth="1"/>
    <col min="3" max="3" width="7.5" bestFit="1" customWidth="1"/>
    <col min="4" max="15" width="5.375" customWidth="1"/>
    <col min="16" max="16" width="9.5" customWidth="1"/>
    <col min="17" max="17" width="4" customWidth="1"/>
  </cols>
  <sheetData>
    <row r="1" spans="1:16" ht="30" customHeight="1">
      <c r="B1" s="44" t="s">
        <v>47</v>
      </c>
      <c r="P1" s="45" t="s">
        <v>48</v>
      </c>
    </row>
    <row r="2" spans="1:16" ht="22.5" customHeight="1"/>
    <row r="3" spans="1:16" ht="30" customHeight="1">
      <c r="B3" s="85" t="s">
        <v>45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27.75" customHeight="1"/>
    <row r="5" spans="1:16" ht="30" customHeight="1">
      <c r="B5" s="37" t="s">
        <v>0</v>
      </c>
      <c r="D5" s="37"/>
      <c r="E5" s="37"/>
      <c r="F5" s="37"/>
      <c r="G5" s="37"/>
      <c r="H5" s="37"/>
    </row>
    <row r="6" spans="1:16" ht="30" customHeight="1">
      <c r="A6" s="37"/>
      <c r="B6" s="37"/>
      <c r="C6" s="37"/>
      <c r="D6" s="37"/>
      <c r="H6" s="86" t="s">
        <v>4</v>
      </c>
      <c r="I6" s="86"/>
      <c r="J6" s="86"/>
      <c r="K6" s="87" t="s">
        <v>52</v>
      </c>
      <c r="L6" s="87"/>
      <c r="M6" s="87"/>
      <c r="N6" s="87"/>
      <c r="O6" s="87"/>
      <c r="P6" s="87"/>
    </row>
    <row r="7" spans="1:16" ht="30" customHeight="1">
      <c r="A7" s="37"/>
      <c r="B7" s="37"/>
      <c r="C7" s="37"/>
      <c r="D7" s="37"/>
      <c r="H7" s="86" t="s">
        <v>8</v>
      </c>
      <c r="I7" s="86"/>
      <c r="J7" s="86"/>
      <c r="K7" s="87"/>
      <c r="L7" s="87"/>
      <c r="M7" s="87"/>
      <c r="N7" s="87"/>
      <c r="O7" s="87"/>
      <c r="P7" s="87"/>
    </row>
    <row r="8" spans="1:16">
      <c r="E8" s="51"/>
      <c r="F8" s="52"/>
      <c r="G8" s="52"/>
      <c r="H8" s="52"/>
    </row>
    <row r="9" spans="1:16">
      <c r="E9" s="51"/>
      <c r="F9" s="52"/>
      <c r="G9" s="52"/>
      <c r="H9" s="52"/>
    </row>
    <row r="10" spans="1:16" ht="30" customHeight="1">
      <c r="C10" s="46" t="s">
        <v>5</v>
      </c>
      <c r="D10" s="47"/>
      <c r="E10" s="37"/>
      <c r="F10" s="37"/>
      <c r="G10" s="37"/>
      <c r="H10" s="37"/>
      <c r="I10" s="49"/>
      <c r="L10" s="81">
        <v>2009000</v>
      </c>
      <c r="M10" s="81"/>
      <c r="N10" s="81"/>
      <c r="O10" s="81"/>
      <c r="P10" s="81"/>
    </row>
    <row r="11" spans="1:16" ht="30" customHeight="1">
      <c r="C11" s="48" t="s">
        <v>6</v>
      </c>
      <c r="D11" s="47"/>
      <c r="E11" s="37"/>
      <c r="F11" s="37"/>
      <c r="G11" s="37"/>
      <c r="H11" s="80"/>
      <c r="I11" s="80"/>
      <c r="L11" s="81">
        <f>SUM('[1]4月:3月'!K38)</f>
        <v>0</v>
      </c>
      <c r="M11" s="81"/>
      <c r="N11" s="81"/>
      <c r="O11" s="81"/>
      <c r="P11" s="81"/>
    </row>
    <row r="12" spans="1:16" ht="30" customHeight="1">
      <c r="C12" s="40" t="s">
        <v>7</v>
      </c>
      <c r="D12" s="50"/>
      <c r="E12" s="40"/>
      <c r="F12" s="40"/>
      <c r="G12" s="40"/>
      <c r="L12" s="82">
        <f>MIN(H10:I11)</f>
        <v>0</v>
      </c>
      <c r="M12" s="82"/>
      <c r="N12" s="82"/>
      <c r="O12" s="82"/>
      <c r="P12" s="82"/>
    </row>
    <row r="13" spans="1:16" ht="23.25" customHeight="1"/>
    <row r="14" spans="1:16" ht="29.25" customHeight="1"/>
    <row r="15" spans="1:16" ht="29.25" customHeight="1">
      <c r="C15" s="83" t="s">
        <v>49</v>
      </c>
      <c r="D15" s="83"/>
      <c r="E15" s="83"/>
      <c r="F15" s="83"/>
      <c r="G15" s="83"/>
      <c r="H15" s="83"/>
      <c r="I15" s="83"/>
      <c r="J15" s="84" t="s">
        <v>34</v>
      </c>
      <c r="K15" s="84"/>
      <c r="L15" s="84"/>
      <c r="M15" s="84"/>
      <c r="N15" s="84"/>
      <c r="O15" s="84"/>
      <c r="P15" s="84"/>
    </row>
    <row r="16" spans="1:16" ht="29.25" customHeight="1">
      <c r="C16" s="43">
        <v>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2:16" ht="29.25" customHeight="1">
      <c r="C17" s="43">
        <v>2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2:16" ht="29.25" customHeight="1">
      <c r="C18" s="43">
        <v>3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2:16" ht="29.25" customHeight="1">
      <c r="C19" s="43">
        <v>4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2:16" ht="29.25" customHeight="1">
      <c r="C20" s="43">
        <v>5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2:16" ht="29.25" customHeight="1"/>
    <row r="22" spans="2:16" ht="29.25" customHeight="1"/>
    <row r="23" spans="2:16" ht="29.25" customHeight="1">
      <c r="B23" s="72"/>
      <c r="C23" s="73"/>
      <c r="D23" s="53" t="s">
        <v>12</v>
      </c>
      <c r="E23" s="54" t="s">
        <v>13</v>
      </c>
      <c r="F23" s="54" t="s">
        <v>14</v>
      </c>
      <c r="G23" s="54" t="s">
        <v>15</v>
      </c>
      <c r="H23" s="54" t="s">
        <v>16</v>
      </c>
      <c r="I23" s="54" t="s">
        <v>17</v>
      </c>
      <c r="J23" s="54" t="s">
        <v>18</v>
      </c>
      <c r="K23" s="54" t="s">
        <v>19</v>
      </c>
      <c r="L23" s="54" t="s">
        <v>20</v>
      </c>
      <c r="M23" s="54" t="s">
        <v>21</v>
      </c>
      <c r="N23" s="54" t="s">
        <v>22</v>
      </c>
      <c r="O23" s="55" t="s">
        <v>23</v>
      </c>
      <c r="P23" s="56" t="s">
        <v>24</v>
      </c>
    </row>
    <row r="24" spans="2:16" ht="29.25" customHeight="1">
      <c r="B24" s="74" t="s">
        <v>11</v>
      </c>
      <c r="C24" s="75"/>
      <c r="D24" s="57">
        <f>'4月'!D58</f>
        <v>0</v>
      </c>
      <c r="E24" s="58">
        <f>'5月'!D58</f>
        <v>0</v>
      </c>
      <c r="F24" s="58">
        <f>'6月'!D58</f>
        <v>0</v>
      </c>
      <c r="G24" s="58">
        <f>'7月'!D58</f>
        <v>0</v>
      </c>
      <c r="H24" s="58">
        <f>'8月'!D58</f>
        <v>0</v>
      </c>
      <c r="I24" s="58">
        <f>'9月'!D58</f>
        <v>0</v>
      </c>
      <c r="J24" s="58">
        <f>'10月'!D58</f>
        <v>0</v>
      </c>
      <c r="K24" s="58">
        <f>'11月'!D58</f>
        <v>0</v>
      </c>
      <c r="L24" s="58">
        <f>'12月'!D58</f>
        <v>0</v>
      </c>
      <c r="M24" s="58">
        <f>'1月'!D58</f>
        <v>0</v>
      </c>
      <c r="N24" s="58">
        <f>'2月'!D58</f>
        <v>0</v>
      </c>
      <c r="O24" s="59">
        <f>'3月'!D58</f>
        <v>0</v>
      </c>
      <c r="P24" s="60">
        <f>SUM('4月:3月'!D57)</f>
        <v>0</v>
      </c>
    </row>
    <row r="25" spans="2:16" ht="29.25" customHeight="1">
      <c r="B25" s="76" t="s">
        <v>29</v>
      </c>
      <c r="C25" s="77"/>
      <c r="D25" s="65">
        <f>'4月'!G58</f>
        <v>0</v>
      </c>
      <c r="E25" s="66">
        <f>'5月'!G58</f>
        <v>0</v>
      </c>
      <c r="F25" s="66">
        <f>'6月'!G58</f>
        <v>0</v>
      </c>
      <c r="G25" s="66">
        <f>'7月'!G58</f>
        <v>0</v>
      </c>
      <c r="H25" s="66">
        <f>'8月'!G58</f>
        <v>0</v>
      </c>
      <c r="I25" s="66">
        <f>'9月'!G58</f>
        <v>0</v>
      </c>
      <c r="J25" s="66">
        <f>'10月'!G58</f>
        <v>0</v>
      </c>
      <c r="K25" s="66">
        <f>'11月'!G58</f>
        <v>0</v>
      </c>
      <c r="L25" s="66">
        <f>-'12月'!G58</f>
        <v>0</v>
      </c>
      <c r="M25" s="66">
        <f>'1月'!G58</f>
        <v>0</v>
      </c>
      <c r="N25" s="66">
        <f>-'2月'!G58</f>
        <v>0</v>
      </c>
      <c r="O25" s="67">
        <f>-'3月'!G58</f>
        <v>0</v>
      </c>
      <c r="P25" s="68">
        <f>SUM('4月:3月'!G57)</f>
        <v>0</v>
      </c>
    </row>
    <row r="26" spans="2:16" ht="29.25" customHeight="1">
      <c r="B26" s="78" t="s">
        <v>33</v>
      </c>
      <c r="C26" s="79"/>
      <c r="D26" s="61">
        <f>'4月'!H58</f>
        <v>0</v>
      </c>
      <c r="E26" s="62">
        <f>'5月'!H58</f>
        <v>0</v>
      </c>
      <c r="F26" s="62">
        <f>'6月'!H58</f>
        <v>0</v>
      </c>
      <c r="G26" s="62">
        <f>'7月'!H58</f>
        <v>0</v>
      </c>
      <c r="H26" s="62">
        <f>'8月'!H58</f>
        <v>0</v>
      </c>
      <c r="I26" s="62">
        <f>'9月'!H58</f>
        <v>0</v>
      </c>
      <c r="J26" s="62">
        <f>'10月'!H58</f>
        <v>0</v>
      </c>
      <c r="K26" s="62">
        <f>'11月'!H58</f>
        <v>0</v>
      </c>
      <c r="L26" s="62">
        <f>'12月'!H58</f>
        <v>0</v>
      </c>
      <c r="M26" s="62">
        <f>'1月'!H58</f>
        <v>0</v>
      </c>
      <c r="N26" s="62">
        <f>'2月'!H58</f>
        <v>0</v>
      </c>
      <c r="O26" s="63">
        <f>'3月'!H58</f>
        <v>0</v>
      </c>
      <c r="P26" s="64">
        <f>SUM('4月:3月'!H57)</f>
        <v>0</v>
      </c>
    </row>
  </sheetData>
  <mergeCells count="25">
    <mergeCell ref="D16:I16"/>
    <mergeCell ref="J16:P16"/>
    <mergeCell ref="B3:P3"/>
    <mergeCell ref="H6:J6"/>
    <mergeCell ref="K6:P6"/>
    <mergeCell ref="H7:J7"/>
    <mergeCell ref="K7:P7"/>
    <mergeCell ref="L10:P10"/>
    <mergeCell ref="H11:I11"/>
    <mergeCell ref="L11:P11"/>
    <mergeCell ref="L12:P12"/>
    <mergeCell ref="C15:I15"/>
    <mergeCell ref="J15:P15"/>
    <mergeCell ref="B26:C26"/>
    <mergeCell ref="D17:I17"/>
    <mergeCell ref="J17:P17"/>
    <mergeCell ref="D18:I18"/>
    <mergeCell ref="J18:P18"/>
    <mergeCell ref="D19:I19"/>
    <mergeCell ref="J19:P19"/>
    <mergeCell ref="D20:I20"/>
    <mergeCell ref="J20:P20"/>
    <mergeCell ref="B23:C23"/>
    <mergeCell ref="B24:C24"/>
    <mergeCell ref="B25:C25"/>
  </mergeCells>
  <phoneticPr fontId="2"/>
  <pageMargins left="0.51181102362204722" right="0.51181102362204722" top="0.74803149606299213" bottom="0.55118110236220474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A4" sqref="A4:XFD4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7" width="13.5" style="1" customWidth="1"/>
    <col min="8" max="8" width="14.75" style="1" customWidth="1"/>
    <col min="9" max="9" width="7.75" style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44835</v>
      </c>
      <c r="B8" s="4" t="s">
        <v>38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44836</v>
      </c>
      <c r="B9" s="4" t="s">
        <v>39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8" si="0">A9+1</f>
        <v>44837</v>
      </c>
      <c r="B10" s="4" t="s">
        <v>40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44838</v>
      </c>
      <c r="B11" s="4" t="s">
        <v>41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44839</v>
      </c>
      <c r="B12" s="4" t="s">
        <v>35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44840</v>
      </c>
      <c r="B13" s="4" t="s">
        <v>36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44841</v>
      </c>
      <c r="B14" s="4" t="s">
        <v>37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44842</v>
      </c>
      <c r="B15" s="4" t="s">
        <v>38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44843</v>
      </c>
      <c r="B16" s="4" t="s">
        <v>39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44844</v>
      </c>
      <c r="B17" s="4" t="s">
        <v>40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44845</v>
      </c>
      <c r="B18" s="4" t="s">
        <v>41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44846</v>
      </c>
      <c r="B19" s="4" t="s">
        <v>35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44847</v>
      </c>
      <c r="B20" s="4" t="s">
        <v>36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44848</v>
      </c>
      <c r="B21" s="4" t="s">
        <v>37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44849</v>
      </c>
      <c r="B22" s="4" t="s">
        <v>38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44850</v>
      </c>
      <c r="B23" s="4" t="s">
        <v>39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44851</v>
      </c>
      <c r="B24" s="4" t="s">
        <v>40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44852</v>
      </c>
      <c r="B25" s="4" t="s">
        <v>41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44853</v>
      </c>
      <c r="B26" s="4" t="s">
        <v>35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44854</v>
      </c>
      <c r="B27" s="4" t="s">
        <v>36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44855</v>
      </c>
      <c r="B28" s="4" t="s">
        <v>37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44856</v>
      </c>
      <c r="B29" s="4" t="s">
        <v>38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44857</v>
      </c>
      <c r="B30" s="4" t="s">
        <v>39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44858</v>
      </c>
      <c r="B31" s="4" t="s">
        <v>40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44859</v>
      </c>
      <c r="B32" s="4" t="s">
        <v>41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44860</v>
      </c>
      <c r="B33" s="4" t="s">
        <v>35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44861</v>
      </c>
      <c r="B34" s="4" t="s">
        <v>36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44862</v>
      </c>
      <c r="B35" s="4" t="s">
        <v>37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44863</v>
      </c>
      <c r="B36" s="4" t="s">
        <v>38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44864</v>
      </c>
      <c r="B37" s="4" t="s">
        <v>39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42">
        <f t="shared" si="0"/>
        <v>44865</v>
      </c>
      <c r="B38" s="8" t="s">
        <v>40</v>
      </c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A8:H36 A37:B38">
    <cfRule type="expression" dxfId="37" priority="5">
      <formula>$B8="日"</formula>
    </cfRule>
    <cfRule type="expression" dxfId="36" priority="6">
      <formula>$B8="土"</formula>
    </cfRule>
  </conditionalFormatting>
  <conditionalFormatting sqref="D8:E38 H8:H38">
    <cfRule type="expression" dxfId="35" priority="4">
      <formula>$C8="なし"</formula>
    </cfRule>
  </conditionalFormatting>
  <conditionalFormatting sqref="F8:G38">
    <cfRule type="expression" dxfId="34" priority="1">
      <formula>$C8="なし"</formula>
    </cfRule>
  </conditionalFormatting>
  <conditionalFormatting sqref="C37:H37">
    <cfRule type="expression" dxfId="33" priority="9">
      <formula>$B38="日"</formula>
    </cfRule>
    <cfRule type="expression" dxfId="32" priority="10">
      <formula>$B38="土"</formula>
    </cfRule>
  </conditionalFormatting>
  <conditionalFormatting sqref="C38:H38">
    <cfRule type="expression" dxfId="31" priority="11">
      <formula>#REF!="日"</formula>
    </cfRule>
    <cfRule type="expression" dxfId="30" priority="12">
      <formula>#REF!="土"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A4" sqref="A4:XFD4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6" width="11.125" style="1" customWidth="1"/>
    <col min="7" max="7" width="12.125" style="1" bestFit="1" customWidth="1"/>
    <col min="8" max="8" width="13.625" style="1" customWidth="1"/>
    <col min="9" max="9" width="7.75" style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44866</v>
      </c>
      <c r="B8" s="4" t="s">
        <v>41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44867</v>
      </c>
      <c r="B9" s="4" t="s">
        <v>35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7" si="0">A9+1</f>
        <v>44868</v>
      </c>
      <c r="B10" s="4" t="s">
        <v>36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44869</v>
      </c>
      <c r="B11" s="4" t="s">
        <v>37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44870</v>
      </c>
      <c r="B12" s="4" t="s">
        <v>38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44871</v>
      </c>
      <c r="B13" s="4" t="s">
        <v>39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44872</v>
      </c>
      <c r="B14" s="4" t="s">
        <v>40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44873</v>
      </c>
      <c r="B15" s="4" t="s">
        <v>41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44874</v>
      </c>
      <c r="B16" s="4" t="s">
        <v>35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44875</v>
      </c>
      <c r="B17" s="4" t="s">
        <v>36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44876</v>
      </c>
      <c r="B18" s="4" t="s">
        <v>37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44877</v>
      </c>
      <c r="B19" s="4" t="s">
        <v>38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44878</v>
      </c>
      <c r="B20" s="4" t="s">
        <v>39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44879</v>
      </c>
      <c r="B21" s="4" t="s">
        <v>40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44880</v>
      </c>
      <c r="B22" s="4" t="s">
        <v>41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44881</v>
      </c>
      <c r="B23" s="4" t="s">
        <v>35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44882</v>
      </c>
      <c r="B24" s="4" t="s">
        <v>36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44883</v>
      </c>
      <c r="B25" s="4" t="s">
        <v>37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44884</v>
      </c>
      <c r="B26" s="4" t="s">
        <v>38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44885</v>
      </c>
      <c r="B27" s="4" t="s">
        <v>39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44886</v>
      </c>
      <c r="B28" s="4" t="s">
        <v>40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44887</v>
      </c>
      <c r="B29" s="4" t="s">
        <v>41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44888</v>
      </c>
      <c r="B30" s="4" t="s">
        <v>35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44889</v>
      </c>
      <c r="B31" s="4" t="s">
        <v>36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44890</v>
      </c>
      <c r="B32" s="4" t="s">
        <v>37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44891</v>
      </c>
      <c r="B33" s="4" t="s">
        <v>38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44892</v>
      </c>
      <c r="B34" s="4" t="s">
        <v>39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44893</v>
      </c>
      <c r="B35" s="4" t="s">
        <v>40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44894</v>
      </c>
      <c r="B36" s="4" t="s">
        <v>41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44895</v>
      </c>
      <c r="B37" s="4" t="s">
        <v>35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15"/>
      <c r="B38" s="8"/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29" priority="5">
      <formula>$B8="日"</formula>
    </cfRule>
    <cfRule type="expression" dxfId="28" priority="6">
      <formula>$B8="土"</formula>
    </cfRule>
  </conditionalFormatting>
  <conditionalFormatting sqref="D8:E38 H8:H38">
    <cfRule type="expression" dxfId="27" priority="4">
      <formula>$C8="なし"</formula>
    </cfRule>
  </conditionalFormatting>
  <conditionalFormatting sqref="F8:G38">
    <cfRule type="expression" dxfId="26" priority="2">
      <formula>$B8="日"</formula>
    </cfRule>
    <cfRule type="expression" dxfId="25" priority="3">
      <formula>$B8="土"</formula>
    </cfRule>
  </conditionalFormatting>
  <conditionalFormatting sqref="F8:G38">
    <cfRule type="expression" dxfId="24" priority="1">
      <formula>$C8="なし"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A4" sqref="A4:XFD4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6" width="11.125" style="1" customWidth="1"/>
    <col min="7" max="7" width="12.125" style="1" bestFit="1" customWidth="1"/>
    <col min="8" max="8" width="10.125" style="1" customWidth="1"/>
    <col min="9" max="9" width="7.75" style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44896</v>
      </c>
      <c r="B8" s="4" t="s">
        <v>36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44897</v>
      </c>
      <c r="B9" s="4" t="s">
        <v>37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8" si="0">A9+1</f>
        <v>44898</v>
      </c>
      <c r="B10" s="4" t="s">
        <v>38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44899</v>
      </c>
      <c r="B11" s="4" t="s">
        <v>39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44900</v>
      </c>
      <c r="B12" s="4" t="s">
        <v>40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44901</v>
      </c>
      <c r="B13" s="4" t="s">
        <v>41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44902</v>
      </c>
      <c r="B14" s="4" t="s">
        <v>35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44903</v>
      </c>
      <c r="B15" s="4" t="s">
        <v>36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44904</v>
      </c>
      <c r="B16" s="4" t="s">
        <v>37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44905</v>
      </c>
      <c r="B17" s="4" t="s">
        <v>38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44906</v>
      </c>
      <c r="B18" s="4" t="s">
        <v>39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44907</v>
      </c>
      <c r="B19" s="4" t="s">
        <v>40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44908</v>
      </c>
      <c r="B20" s="4" t="s">
        <v>41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44909</v>
      </c>
      <c r="B21" s="4" t="s">
        <v>35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44910</v>
      </c>
      <c r="B22" s="4" t="s">
        <v>36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44911</v>
      </c>
      <c r="B23" s="4" t="s">
        <v>37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44912</v>
      </c>
      <c r="B24" s="4" t="s">
        <v>38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44913</v>
      </c>
      <c r="B25" s="4" t="s">
        <v>39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44914</v>
      </c>
      <c r="B26" s="4" t="s">
        <v>40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44915</v>
      </c>
      <c r="B27" s="4" t="s">
        <v>41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44916</v>
      </c>
      <c r="B28" s="4" t="s">
        <v>35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44917</v>
      </c>
      <c r="B29" s="4" t="s">
        <v>36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44918</v>
      </c>
      <c r="B30" s="4" t="s">
        <v>37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44919</v>
      </c>
      <c r="B31" s="4" t="s">
        <v>38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44920</v>
      </c>
      <c r="B32" s="4" t="s">
        <v>39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44921</v>
      </c>
      <c r="B33" s="4" t="s">
        <v>40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44922</v>
      </c>
      <c r="B34" s="4" t="s">
        <v>41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44923</v>
      </c>
      <c r="B35" s="4" t="s">
        <v>35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44924</v>
      </c>
      <c r="B36" s="4" t="s">
        <v>36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44925</v>
      </c>
      <c r="B37" s="4" t="s">
        <v>37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42">
        <f t="shared" si="0"/>
        <v>44926</v>
      </c>
      <c r="B38" s="8" t="s">
        <v>38</v>
      </c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23" priority="5">
      <formula>$B8="日"</formula>
    </cfRule>
    <cfRule type="expression" dxfId="22" priority="6">
      <formula>$B8="土"</formula>
    </cfRule>
  </conditionalFormatting>
  <conditionalFormatting sqref="D8:E38 H8:H38">
    <cfRule type="expression" dxfId="21" priority="4">
      <formula>$C8="なし"</formula>
    </cfRule>
  </conditionalFormatting>
  <conditionalFormatting sqref="F8:G38">
    <cfRule type="expression" dxfId="20" priority="2">
      <formula>$B8="日"</formula>
    </cfRule>
    <cfRule type="expression" dxfId="19" priority="3">
      <formula>$B8="土"</formula>
    </cfRule>
  </conditionalFormatting>
  <conditionalFormatting sqref="F8:G38">
    <cfRule type="expression" dxfId="18" priority="1">
      <formula>$C8="なし"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A4" sqref="A4:XFD4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6" width="11.125" style="1" customWidth="1"/>
    <col min="7" max="7" width="12.125" style="1" bestFit="1" customWidth="1"/>
    <col min="8" max="8" width="10.125" style="1" customWidth="1"/>
    <col min="9" max="9" width="7.75" style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44927</v>
      </c>
      <c r="B8" s="4" t="s">
        <v>39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44928</v>
      </c>
      <c r="B9" s="4" t="s">
        <v>40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8" si="0">A9+1</f>
        <v>44929</v>
      </c>
      <c r="B10" s="4" t="s">
        <v>41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44930</v>
      </c>
      <c r="B11" s="4" t="s">
        <v>35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44931</v>
      </c>
      <c r="B12" s="4" t="s">
        <v>36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44932</v>
      </c>
      <c r="B13" s="4" t="s">
        <v>37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44933</v>
      </c>
      <c r="B14" s="4" t="s">
        <v>38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44934</v>
      </c>
      <c r="B15" s="4" t="s">
        <v>39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44935</v>
      </c>
      <c r="B16" s="4" t="s">
        <v>40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44936</v>
      </c>
      <c r="B17" s="4" t="s">
        <v>41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44937</v>
      </c>
      <c r="B18" s="4" t="s">
        <v>35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44938</v>
      </c>
      <c r="B19" s="4" t="s">
        <v>36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44939</v>
      </c>
      <c r="B20" s="4" t="s">
        <v>37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44940</v>
      </c>
      <c r="B21" s="4" t="s">
        <v>38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44941</v>
      </c>
      <c r="B22" s="4" t="s">
        <v>39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44942</v>
      </c>
      <c r="B23" s="4" t="s">
        <v>40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44943</v>
      </c>
      <c r="B24" s="4" t="s">
        <v>41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44944</v>
      </c>
      <c r="B25" s="4" t="s">
        <v>35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44945</v>
      </c>
      <c r="B26" s="4" t="s">
        <v>36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44946</v>
      </c>
      <c r="B27" s="4" t="s">
        <v>37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44947</v>
      </c>
      <c r="B28" s="4" t="s">
        <v>38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44948</v>
      </c>
      <c r="B29" s="4" t="s">
        <v>39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44949</v>
      </c>
      <c r="B30" s="4" t="s">
        <v>40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44950</v>
      </c>
      <c r="B31" s="4" t="s">
        <v>41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44951</v>
      </c>
      <c r="B32" s="4" t="s">
        <v>35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44952</v>
      </c>
      <c r="B33" s="4" t="s">
        <v>36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44953</v>
      </c>
      <c r="B34" s="4" t="s">
        <v>37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44954</v>
      </c>
      <c r="B35" s="4" t="s">
        <v>38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44955</v>
      </c>
      <c r="B36" s="4" t="s">
        <v>39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44956</v>
      </c>
      <c r="B37" s="4" t="s">
        <v>40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42">
        <f t="shared" si="0"/>
        <v>44957</v>
      </c>
      <c r="B38" s="8" t="s">
        <v>41</v>
      </c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17" priority="5">
      <formula>$B8="日"</formula>
    </cfRule>
    <cfRule type="expression" dxfId="16" priority="6">
      <formula>$B8="土"</formula>
    </cfRule>
  </conditionalFormatting>
  <conditionalFormatting sqref="D8:E38 H8:H38">
    <cfRule type="expression" dxfId="15" priority="4">
      <formula>$C8="なし"</formula>
    </cfRule>
  </conditionalFormatting>
  <conditionalFormatting sqref="F8:G38">
    <cfRule type="expression" dxfId="14" priority="2">
      <formula>$B8="日"</formula>
    </cfRule>
    <cfRule type="expression" dxfId="13" priority="3">
      <formula>$B8="土"</formula>
    </cfRule>
  </conditionalFormatting>
  <conditionalFormatting sqref="F8:G38">
    <cfRule type="expression" dxfId="12" priority="1">
      <formula>$C8="なし"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F5" sqref="D5:H5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7" width="12.375" style="1" customWidth="1"/>
    <col min="8" max="8" width="15.5" style="1" customWidth="1"/>
    <col min="9" max="9" width="0.125" style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44958</v>
      </c>
      <c r="B8" s="4" t="s">
        <v>35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44959</v>
      </c>
      <c r="B9" s="4" t="s">
        <v>36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5" si="0">A9+1</f>
        <v>44960</v>
      </c>
      <c r="B10" s="4" t="s">
        <v>37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44961</v>
      </c>
      <c r="B11" s="4" t="s">
        <v>38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44962</v>
      </c>
      <c r="B12" s="4" t="s">
        <v>39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44963</v>
      </c>
      <c r="B13" s="4" t="s">
        <v>40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44964</v>
      </c>
      <c r="B14" s="4" t="s">
        <v>41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44965</v>
      </c>
      <c r="B15" s="4" t="s">
        <v>35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44966</v>
      </c>
      <c r="B16" s="4" t="s">
        <v>36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44967</v>
      </c>
      <c r="B17" s="4" t="s">
        <v>37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44968</v>
      </c>
      <c r="B18" s="4" t="s">
        <v>38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44969</v>
      </c>
      <c r="B19" s="4" t="s">
        <v>39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44970</v>
      </c>
      <c r="B20" s="4" t="s">
        <v>40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44971</v>
      </c>
      <c r="B21" s="4" t="s">
        <v>41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44972</v>
      </c>
      <c r="B22" s="4" t="s">
        <v>35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44973</v>
      </c>
      <c r="B23" s="4" t="s">
        <v>36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44974</v>
      </c>
      <c r="B24" s="4" t="s">
        <v>37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44975</v>
      </c>
      <c r="B25" s="4" t="s">
        <v>38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44976</v>
      </c>
      <c r="B26" s="4" t="s">
        <v>39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44977</v>
      </c>
      <c r="B27" s="4" t="s">
        <v>40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44978</v>
      </c>
      <c r="B28" s="4" t="s">
        <v>41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44979</v>
      </c>
      <c r="B29" s="4" t="s">
        <v>35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44980</v>
      </c>
      <c r="B30" s="4" t="s">
        <v>36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44981</v>
      </c>
      <c r="B31" s="4" t="s">
        <v>37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44982</v>
      </c>
      <c r="B32" s="4" t="s">
        <v>38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44983</v>
      </c>
      <c r="B33" s="4" t="s">
        <v>39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44984</v>
      </c>
      <c r="B34" s="4" t="s">
        <v>40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44985</v>
      </c>
      <c r="B35" s="4" t="s">
        <v>41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 t="s">
        <v>42</v>
      </c>
      <c r="B36" s="4" t="s">
        <v>40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/>
      <c r="B37" s="4"/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15"/>
      <c r="B38" s="8"/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/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11" priority="5">
      <formula>$B8="日"</formula>
    </cfRule>
    <cfRule type="expression" dxfId="10" priority="6">
      <formula>$B8="土"</formula>
    </cfRule>
  </conditionalFormatting>
  <conditionalFormatting sqref="D8:E38 H8:H38">
    <cfRule type="expression" dxfId="9" priority="4">
      <formula>$C8="なし"</formula>
    </cfRule>
  </conditionalFormatting>
  <conditionalFormatting sqref="F8:G38">
    <cfRule type="expression" dxfId="8" priority="2">
      <formula>$B8="日"</formula>
    </cfRule>
    <cfRule type="expression" dxfId="7" priority="3">
      <formula>$B8="土"</formula>
    </cfRule>
  </conditionalFormatting>
  <conditionalFormatting sqref="F8:G38">
    <cfRule type="expression" dxfId="6" priority="1">
      <formula>$C8="なし"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F13" sqref="F13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7" width="14.125" style="1" customWidth="1"/>
    <col min="8" max="8" width="14.75" style="1" customWidth="1"/>
    <col min="9" max="9" width="7.75" style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44986</v>
      </c>
      <c r="B8" s="4" t="s">
        <v>35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44987</v>
      </c>
      <c r="B9" s="4" t="s">
        <v>36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8" si="0">A9+1</f>
        <v>44988</v>
      </c>
      <c r="B10" s="4" t="s">
        <v>37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44989</v>
      </c>
      <c r="B11" s="4" t="s">
        <v>38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44990</v>
      </c>
      <c r="B12" s="4" t="s">
        <v>39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44991</v>
      </c>
      <c r="B13" s="4" t="s">
        <v>40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44992</v>
      </c>
      <c r="B14" s="4" t="s">
        <v>41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44993</v>
      </c>
      <c r="B15" s="4" t="s">
        <v>35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44994</v>
      </c>
      <c r="B16" s="4" t="s">
        <v>36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44995</v>
      </c>
      <c r="B17" s="4" t="s">
        <v>37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44996</v>
      </c>
      <c r="B18" s="4" t="s">
        <v>38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44997</v>
      </c>
      <c r="B19" s="4" t="s">
        <v>39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44998</v>
      </c>
      <c r="B20" s="4" t="s">
        <v>40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44999</v>
      </c>
      <c r="B21" s="4" t="s">
        <v>41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45000</v>
      </c>
      <c r="B22" s="4" t="s">
        <v>35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45001</v>
      </c>
      <c r="B23" s="4" t="s">
        <v>36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45002</v>
      </c>
      <c r="B24" s="4" t="s">
        <v>37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45003</v>
      </c>
      <c r="B25" s="4" t="s">
        <v>38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45004</v>
      </c>
      <c r="B26" s="4" t="s">
        <v>39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45005</v>
      </c>
      <c r="B27" s="4" t="s">
        <v>40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45006</v>
      </c>
      <c r="B28" s="4" t="s">
        <v>41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45007</v>
      </c>
      <c r="B29" s="4" t="s">
        <v>35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45008</v>
      </c>
      <c r="B30" s="4" t="s">
        <v>36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45009</v>
      </c>
      <c r="B31" s="4" t="s">
        <v>37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45010</v>
      </c>
      <c r="B32" s="4" t="s">
        <v>38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45011</v>
      </c>
      <c r="B33" s="4" t="s">
        <v>39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45012</v>
      </c>
      <c r="B34" s="4" t="s">
        <v>40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45013</v>
      </c>
      <c r="B35" s="4" t="s">
        <v>41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45014</v>
      </c>
      <c r="B36" s="4" t="s">
        <v>35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45015</v>
      </c>
      <c r="B37" s="4" t="s">
        <v>36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42">
        <f t="shared" si="0"/>
        <v>45016</v>
      </c>
      <c r="B38" s="8" t="s">
        <v>37</v>
      </c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/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5" priority="5">
      <formula>$B8="日"</formula>
    </cfRule>
    <cfRule type="expression" dxfId="4" priority="6">
      <formula>$B8="土"</formula>
    </cfRule>
  </conditionalFormatting>
  <conditionalFormatting sqref="D8:E38 H8:H38">
    <cfRule type="expression" dxfId="3" priority="4">
      <formula>$C8="なし"</formula>
    </cfRule>
  </conditionalFormatting>
  <conditionalFormatting sqref="F8:G38">
    <cfRule type="expression" dxfId="2" priority="2">
      <formula>$B8="日"</formula>
    </cfRule>
    <cfRule type="expression" dxfId="1" priority="3">
      <formula>$B8="土"</formula>
    </cfRule>
  </conditionalFormatting>
  <conditionalFormatting sqref="F8:G38">
    <cfRule type="expression" dxfId="0" priority="1">
      <formula>$C8="なし"</formula>
    </cfRule>
  </conditionalFormatting>
  <dataValidations count="1">
    <dataValidation type="list" allowBlank="1" showInputMessage="1" showErrorMessage="1" sqref="C9:C38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selection activeCell="B3" sqref="B3:P3"/>
    </sheetView>
  </sheetViews>
  <sheetFormatPr defaultRowHeight="13.5"/>
  <cols>
    <col min="1" max="1" width="3.25" customWidth="1"/>
    <col min="2" max="2" width="3.75" customWidth="1"/>
    <col min="3" max="3" width="7.5" bestFit="1" customWidth="1"/>
    <col min="4" max="15" width="5.375" customWidth="1"/>
    <col min="16" max="16" width="9.5" customWidth="1"/>
    <col min="17" max="17" width="4" customWidth="1"/>
  </cols>
  <sheetData>
    <row r="1" spans="1:16" ht="30" customHeight="1">
      <c r="B1" s="44" t="s">
        <v>44</v>
      </c>
      <c r="P1" s="45" t="s">
        <v>51</v>
      </c>
    </row>
    <row r="2" spans="1:16" ht="22.5" customHeight="1"/>
    <row r="3" spans="1:16" ht="30" customHeight="1">
      <c r="B3" s="85" t="s">
        <v>50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27.75" customHeight="1"/>
    <row r="5" spans="1:16" ht="30" customHeight="1">
      <c r="B5" s="37" t="s">
        <v>0</v>
      </c>
      <c r="D5" s="37"/>
      <c r="E5" s="37"/>
      <c r="F5" s="37"/>
      <c r="G5" s="37"/>
      <c r="H5" s="37"/>
    </row>
    <row r="6" spans="1:16" ht="30" customHeight="1">
      <c r="A6" s="37"/>
      <c r="B6" s="37"/>
      <c r="C6" s="37"/>
      <c r="D6" s="37"/>
      <c r="H6" s="86" t="s">
        <v>4</v>
      </c>
      <c r="I6" s="86"/>
      <c r="J6" s="86"/>
      <c r="K6" s="88" t="str">
        <f>'報告書（推進）'!K6:P6</f>
        <v>○○　児童クラブ</v>
      </c>
      <c r="L6" s="88"/>
      <c r="M6" s="88"/>
      <c r="N6" s="88"/>
      <c r="O6" s="88"/>
      <c r="P6" s="88"/>
    </row>
    <row r="7" spans="1:16" ht="30" customHeight="1">
      <c r="A7" s="37"/>
      <c r="B7" s="37"/>
      <c r="C7" s="37"/>
      <c r="D7" s="37"/>
      <c r="H7" s="86" t="s">
        <v>8</v>
      </c>
      <c r="I7" s="86"/>
      <c r="J7" s="86"/>
      <c r="K7" s="88">
        <f>'報告書（推進）'!K7:P7</f>
        <v>0</v>
      </c>
      <c r="L7" s="88"/>
      <c r="M7" s="88"/>
      <c r="N7" s="88"/>
      <c r="O7" s="88"/>
      <c r="P7" s="88"/>
    </row>
    <row r="8" spans="1:16">
      <c r="E8" s="51"/>
      <c r="F8" s="52"/>
      <c r="G8" s="52"/>
      <c r="H8" s="52"/>
    </row>
    <row r="9" spans="1:16">
      <c r="E9" s="51"/>
      <c r="F9" s="52"/>
      <c r="G9" s="52"/>
      <c r="H9" s="52"/>
    </row>
    <row r="10" spans="1:16" ht="30" customHeight="1">
      <c r="C10" s="46" t="s">
        <v>5</v>
      </c>
      <c r="D10" s="47"/>
      <c r="E10" s="37"/>
      <c r="F10" s="37"/>
      <c r="G10" s="37"/>
      <c r="H10" s="37"/>
      <c r="I10" s="49"/>
      <c r="L10" s="81">
        <v>2000000</v>
      </c>
      <c r="M10" s="81"/>
      <c r="N10" s="81"/>
      <c r="O10" s="81"/>
      <c r="P10" s="81"/>
    </row>
    <row r="11" spans="1:16" ht="30" customHeight="1">
      <c r="C11" s="48" t="s">
        <v>6</v>
      </c>
      <c r="D11" s="47"/>
      <c r="E11" s="37"/>
      <c r="F11" s="37"/>
      <c r="G11" s="37"/>
      <c r="H11" s="80"/>
      <c r="I11" s="80"/>
      <c r="L11" s="81">
        <f>SUM('[1]4月:3月'!K38)</f>
        <v>0</v>
      </c>
      <c r="M11" s="81"/>
      <c r="N11" s="81"/>
      <c r="O11" s="81"/>
      <c r="P11" s="81"/>
    </row>
    <row r="12" spans="1:16" ht="30" customHeight="1">
      <c r="C12" s="40" t="s">
        <v>7</v>
      </c>
      <c r="D12" s="50"/>
      <c r="E12" s="40"/>
      <c r="F12" s="40"/>
      <c r="G12" s="40"/>
      <c r="L12" s="82">
        <f>MIN(H10:I11)</f>
        <v>0</v>
      </c>
      <c r="M12" s="82"/>
      <c r="N12" s="82"/>
      <c r="O12" s="82"/>
      <c r="P12" s="82"/>
    </row>
    <row r="13" spans="1:16" ht="23.25" customHeight="1"/>
    <row r="14" spans="1:16" ht="29.25" customHeight="1"/>
    <row r="15" spans="1:16" ht="29.25" customHeight="1">
      <c r="C15" s="83" t="s">
        <v>49</v>
      </c>
      <c r="D15" s="83"/>
      <c r="E15" s="83"/>
      <c r="F15" s="83"/>
      <c r="G15" s="83"/>
      <c r="H15" s="83"/>
      <c r="I15" s="83"/>
      <c r="J15" s="84" t="s">
        <v>34</v>
      </c>
      <c r="K15" s="84"/>
      <c r="L15" s="84"/>
      <c r="M15" s="84"/>
      <c r="N15" s="84"/>
      <c r="O15" s="84"/>
      <c r="P15" s="84"/>
    </row>
    <row r="16" spans="1:16" ht="29.25" customHeight="1">
      <c r="C16" s="43">
        <v>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2:16" ht="29.25" customHeight="1">
      <c r="C17" s="43">
        <v>2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2:16" ht="29.25" customHeight="1">
      <c r="C18" s="43">
        <v>3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2:16" ht="29.25" customHeight="1">
      <c r="C19" s="43">
        <v>4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2:16" ht="29.25" customHeight="1">
      <c r="C20" s="43">
        <v>5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2:16" ht="29.25" customHeight="1"/>
    <row r="22" spans="2:16" ht="29.25" customHeight="1"/>
    <row r="23" spans="2:16" ht="29.25" customHeight="1">
      <c r="B23" s="72"/>
      <c r="C23" s="73"/>
      <c r="D23" s="53" t="s">
        <v>12</v>
      </c>
      <c r="E23" s="54" t="s">
        <v>13</v>
      </c>
      <c r="F23" s="54" t="s">
        <v>14</v>
      </c>
      <c r="G23" s="54" t="s">
        <v>15</v>
      </c>
      <c r="H23" s="54" t="s">
        <v>16</v>
      </c>
      <c r="I23" s="54" t="s">
        <v>17</v>
      </c>
      <c r="J23" s="54" t="s">
        <v>18</v>
      </c>
      <c r="K23" s="54" t="s">
        <v>19</v>
      </c>
      <c r="L23" s="54" t="s">
        <v>20</v>
      </c>
      <c r="M23" s="54" t="s">
        <v>21</v>
      </c>
      <c r="N23" s="54" t="s">
        <v>22</v>
      </c>
      <c r="O23" s="55" t="s">
        <v>23</v>
      </c>
      <c r="P23" s="56" t="s">
        <v>24</v>
      </c>
    </row>
    <row r="24" spans="2:16" ht="29.25" customHeight="1">
      <c r="B24" s="74" t="s">
        <v>11</v>
      </c>
      <c r="C24" s="75"/>
      <c r="D24" s="57">
        <f>'4月'!D58</f>
        <v>0</v>
      </c>
      <c r="E24" s="58">
        <f>'5月'!D58</f>
        <v>0</v>
      </c>
      <c r="F24" s="58">
        <f>'6月'!D58</f>
        <v>0</v>
      </c>
      <c r="G24" s="58">
        <f>'7月'!D58</f>
        <v>0</v>
      </c>
      <c r="H24" s="58">
        <f>'8月'!D58</f>
        <v>0</v>
      </c>
      <c r="I24" s="58">
        <f>'9月'!D58</f>
        <v>0</v>
      </c>
      <c r="J24" s="58">
        <f>'10月'!D58</f>
        <v>0</v>
      </c>
      <c r="K24" s="58">
        <f>'11月'!D58</f>
        <v>0</v>
      </c>
      <c r="L24" s="58">
        <f>'12月'!D58</f>
        <v>0</v>
      </c>
      <c r="M24" s="58">
        <f>'1月'!D58</f>
        <v>0</v>
      </c>
      <c r="N24" s="58">
        <f>'2月'!D58</f>
        <v>0</v>
      </c>
      <c r="O24" s="59">
        <f>'3月'!D58</f>
        <v>0</v>
      </c>
      <c r="P24" s="60">
        <f>SUM('4月:3月'!D57)</f>
        <v>0</v>
      </c>
    </row>
    <row r="25" spans="2:16" ht="29.25" customHeight="1">
      <c r="B25" s="76" t="s">
        <v>29</v>
      </c>
      <c r="C25" s="77"/>
      <c r="D25" s="65">
        <f>'4月'!G58</f>
        <v>0</v>
      </c>
      <c r="E25" s="66">
        <f>'5月'!G58</f>
        <v>0</v>
      </c>
      <c r="F25" s="66">
        <f>'6月'!G58</f>
        <v>0</v>
      </c>
      <c r="G25" s="66">
        <f>'7月'!G58</f>
        <v>0</v>
      </c>
      <c r="H25" s="66">
        <f>'8月'!G58</f>
        <v>0</v>
      </c>
      <c r="I25" s="66">
        <f>'9月'!G58</f>
        <v>0</v>
      </c>
      <c r="J25" s="66">
        <f>'10月'!G58</f>
        <v>0</v>
      </c>
      <c r="K25" s="66">
        <f>'11月'!G58</f>
        <v>0</v>
      </c>
      <c r="L25" s="66">
        <f>-'12月'!G58</f>
        <v>0</v>
      </c>
      <c r="M25" s="66">
        <f>'1月'!G58</f>
        <v>0</v>
      </c>
      <c r="N25" s="66">
        <f>-'2月'!G58</f>
        <v>0</v>
      </c>
      <c r="O25" s="67">
        <f>-'3月'!G58</f>
        <v>0</v>
      </c>
      <c r="P25" s="68">
        <f>SUM('4月:3月'!G57)</f>
        <v>0</v>
      </c>
    </row>
    <row r="26" spans="2:16" ht="29.25" customHeight="1">
      <c r="B26" s="78" t="s">
        <v>33</v>
      </c>
      <c r="C26" s="79"/>
      <c r="D26" s="61">
        <f>'4月'!H58</f>
        <v>0</v>
      </c>
      <c r="E26" s="62">
        <f>'5月'!H58</f>
        <v>0</v>
      </c>
      <c r="F26" s="62">
        <f>'6月'!H58</f>
        <v>0</v>
      </c>
      <c r="G26" s="62">
        <f>'7月'!H58</f>
        <v>0</v>
      </c>
      <c r="H26" s="62">
        <f>'8月'!H58</f>
        <v>0</v>
      </c>
      <c r="I26" s="62">
        <f>'9月'!H58</f>
        <v>0</v>
      </c>
      <c r="J26" s="62">
        <f>'10月'!H58</f>
        <v>0</v>
      </c>
      <c r="K26" s="62">
        <f>'11月'!H58</f>
        <v>0</v>
      </c>
      <c r="L26" s="62">
        <f>'12月'!H58</f>
        <v>0</v>
      </c>
      <c r="M26" s="62">
        <f>'1月'!H58</f>
        <v>0</v>
      </c>
      <c r="N26" s="62">
        <f>'2月'!H58</f>
        <v>0</v>
      </c>
      <c r="O26" s="63">
        <f>'3月'!H58</f>
        <v>0</v>
      </c>
      <c r="P26" s="64">
        <f>SUM('4月:3月'!H57)</f>
        <v>0</v>
      </c>
    </row>
  </sheetData>
  <mergeCells count="25">
    <mergeCell ref="D16:I16"/>
    <mergeCell ref="J16:P16"/>
    <mergeCell ref="B3:P3"/>
    <mergeCell ref="H6:J6"/>
    <mergeCell ref="K6:P6"/>
    <mergeCell ref="H7:J7"/>
    <mergeCell ref="K7:P7"/>
    <mergeCell ref="L10:P10"/>
    <mergeCell ref="H11:I11"/>
    <mergeCell ref="L11:P11"/>
    <mergeCell ref="L12:P12"/>
    <mergeCell ref="C15:I15"/>
    <mergeCell ref="J15:P15"/>
    <mergeCell ref="B26:C26"/>
    <mergeCell ref="D17:I17"/>
    <mergeCell ref="J17:P17"/>
    <mergeCell ref="D18:I18"/>
    <mergeCell ref="J18:P18"/>
    <mergeCell ref="D19:I19"/>
    <mergeCell ref="J19:P19"/>
    <mergeCell ref="D20:I20"/>
    <mergeCell ref="J20:P20"/>
    <mergeCell ref="B23:C23"/>
    <mergeCell ref="B24:C24"/>
    <mergeCell ref="B25:C25"/>
  </mergeCells>
  <phoneticPr fontId="2"/>
  <pageMargins left="0.51181102362204722" right="0.51181102362204722" top="0.74803149606299213" bottom="0.55118110236220474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7C80"/>
  </sheetPr>
  <dimension ref="A1:L39"/>
  <sheetViews>
    <sheetView view="pageBreakPreview" zoomScale="115" zoomScaleNormal="115" zoomScaleSheetLayoutView="115" workbookViewId="0">
      <selection activeCell="F7" sqref="F7"/>
    </sheetView>
  </sheetViews>
  <sheetFormatPr defaultRowHeight="13.5"/>
  <cols>
    <col min="1" max="1" width="9" style="18"/>
    <col min="2" max="2" width="5.25" style="18" bestFit="1" customWidth="1"/>
    <col min="3" max="3" width="11" style="1" bestFit="1" customWidth="1"/>
    <col min="4" max="5" width="15" style="18" customWidth="1"/>
    <col min="6" max="7" width="13.625" style="18" customWidth="1"/>
    <col min="8" max="8" width="17.5" style="18" customWidth="1"/>
    <col min="9" max="9" width="1.5" style="18" customWidth="1"/>
    <col min="10" max="10" width="4.625" style="18" customWidth="1"/>
    <col min="11" max="11" width="7.75" style="18" customWidth="1"/>
    <col min="12" max="16384" width="9" style="18"/>
  </cols>
  <sheetData>
    <row r="1" spans="1:12" ht="17.25">
      <c r="A1" s="38" t="s">
        <v>43</v>
      </c>
      <c r="B1" s="17"/>
      <c r="C1" s="3"/>
      <c r="D1" s="17"/>
      <c r="E1" s="17"/>
      <c r="F1" s="17"/>
      <c r="G1" s="17"/>
      <c r="H1" s="17"/>
      <c r="I1" s="17"/>
    </row>
    <row r="2" spans="1:12">
      <c r="A2" s="17"/>
      <c r="B2" s="17"/>
      <c r="C2" s="3"/>
      <c r="D2" s="17"/>
      <c r="E2" s="17"/>
      <c r="F2" s="17"/>
      <c r="G2" s="17"/>
      <c r="H2" s="17"/>
      <c r="I2" s="17"/>
      <c r="J2" s="19"/>
      <c r="K2" s="19"/>
      <c r="L2" s="19"/>
    </row>
    <row r="3" spans="1:12">
      <c r="A3" s="17"/>
      <c r="B3" s="17"/>
      <c r="C3" s="3"/>
      <c r="D3" s="17"/>
      <c r="E3" s="17"/>
      <c r="F3" s="17"/>
      <c r="G3" s="17"/>
      <c r="H3" s="17"/>
      <c r="I3" s="17"/>
      <c r="J3" s="19"/>
      <c r="K3" s="19"/>
      <c r="L3" s="19"/>
    </row>
    <row r="4" spans="1:12" ht="20.100000000000001" customHeight="1">
      <c r="A4" s="17"/>
      <c r="B4" s="17"/>
      <c r="C4" s="3"/>
      <c r="D4" s="17"/>
      <c r="E4" s="20" t="s">
        <v>4</v>
      </c>
      <c r="F4" s="21" t="e">
        <f>'報告書（推進）'!H6:K6</f>
        <v>#VALUE!</v>
      </c>
      <c r="G4" s="21"/>
      <c r="H4" s="22"/>
      <c r="I4" s="17"/>
    </row>
    <row r="5" spans="1:12">
      <c r="A5" s="17"/>
      <c r="B5" s="17"/>
      <c r="C5" s="3"/>
      <c r="D5" s="17"/>
      <c r="E5" s="17"/>
      <c r="F5" s="17"/>
      <c r="G5" s="17"/>
      <c r="H5" s="17"/>
      <c r="I5" s="17"/>
    </row>
    <row r="6" spans="1:12" s="25" customFormat="1" ht="30" customHeight="1">
      <c r="A6" s="24" t="s">
        <v>1</v>
      </c>
      <c r="B6" s="24" t="s">
        <v>2</v>
      </c>
      <c r="C6" s="13" t="s">
        <v>28</v>
      </c>
      <c r="D6" s="13" t="s">
        <v>26</v>
      </c>
      <c r="E6" s="39" t="s">
        <v>27</v>
      </c>
      <c r="F6" s="13" t="s">
        <v>30</v>
      </c>
      <c r="G6" s="39" t="s">
        <v>31</v>
      </c>
      <c r="H6" s="12" t="s">
        <v>3</v>
      </c>
      <c r="I6" s="23"/>
    </row>
    <row r="7" spans="1:12" s="25" customFormat="1" ht="20.100000000000001" customHeight="1">
      <c r="A7" s="26">
        <v>44287</v>
      </c>
      <c r="B7" s="27" t="str">
        <f>TEXT(A7,"aaa")</f>
        <v>木</v>
      </c>
      <c r="C7" s="28">
        <v>1</v>
      </c>
      <c r="D7" s="27" t="s">
        <v>10</v>
      </c>
      <c r="E7" s="41" t="s">
        <v>32</v>
      </c>
      <c r="F7" s="29">
        <v>4500</v>
      </c>
      <c r="G7" s="29">
        <v>5000</v>
      </c>
      <c r="H7" s="27"/>
      <c r="I7" s="23"/>
    </row>
    <row r="8" spans="1:12" s="25" customFormat="1" ht="20.100000000000001" customHeight="1">
      <c r="A8" s="26">
        <f>A7+1</f>
        <v>44288</v>
      </c>
      <c r="B8" s="27" t="str">
        <f t="shared" ref="B8:B36" si="0">TEXT(A8,"aaa")</f>
        <v>金</v>
      </c>
      <c r="C8" s="10"/>
      <c r="D8" s="28"/>
      <c r="E8" s="27"/>
      <c r="F8" s="29"/>
      <c r="G8" s="29"/>
      <c r="H8" s="27"/>
      <c r="I8" s="23"/>
    </row>
    <row r="9" spans="1:12" s="25" customFormat="1" ht="20.100000000000001" customHeight="1">
      <c r="A9" s="26">
        <f t="shared" ref="A9:A36" si="1">A8+1</f>
        <v>44289</v>
      </c>
      <c r="B9" s="27" t="str">
        <f t="shared" si="0"/>
        <v>土</v>
      </c>
      <c r="C9" s="10"/>
      <c r="D9" s="28"/>
      <c r="E9" s="27"/>
      <c r="F9" s="29"/>
      <c r="G9" s="29"/>
      <c r="H9" s="27"/>
      <c r="I9" s="23"/>
    </row>
    <row r="10" spans="1:12" s="25" customFormat="1" ht="20.100000000000001" customHeight="1">
      <c r="A10" s="26">
        <f t="shared" si="1"/>
        <v>44290</v>
      </c>
      <c r="B10" s="27" t="str">
        <f t="shared" si="0"/>
        <v>日</v>
      </c>
      <c r="C10" s="10"/>
      <c r="D10" s="28"/>
      <c r="E10" s="27"/>
      <c r="F10" s="29"/>
      <c r="G10" s="29"/>
      <c r="H10" s="27"/>
      <c r="I10" s="23"/>
    </row>
    <row r="11" spans="1:12" s="25" customFormat="1" ht="20.100000000000001" customHeight="1">
      <c r="A11" s="26">
        <f t="shared" si="1"/>
        <v>44291</v>
      </c>
      <c r="B11" s="27" t="str">
        <f t="shared" si="0"/>
        <v>月</v>
      </c>
      <c r="C11" s="10"/>
      <c r="D11" s="28"/>
      <c r="E11" s="27"/>
      <c r="F11" s="29"/>
      <c r="G11" s="29"/>
      <c r="H11" s="27"/>
      <c r="I11" s="23"/>
    </row>
    <row r="12" spans="1:12" s="25" customFormat="1" ht="20.100000000000001" customHeight="1">
      <c r="A12" s="26">
        <f t="shared" si="1"/>
        <v>44292</v>
      </c>
      <c r="B12" s="27" t="str">
        <f t="shared" si="0"/>
        <v>火</v>
      </c>
      <c r="C12" s="10"/>
      <c r="D12" s="28"/>
      <c r="E12" s="27"/>
      <c r="F12" s="29"/>
      <c r="G12" s="29"/>
      <c r="H12" s="27"/>
      <c r="I12" s="23"/>
    </row>
    <row r="13" spans="1:12" s="25" customFormat="1" ht="20.100000000000001" customHeight="1">
      <c r="A13" s="26">
        <f t="shared" si="1"/>
        <v>44293</v>
      </c>
      <c r="B13" s="27" t="str">
        <f t="shared" si="0"/>
        <v>水</v>
      </c>
      <c r="C13" s="10"/>
      <c r="D13" s="28"/>
      <c r="E13" s="27"/>
      <c r="F13" s="29"/>
      <c r="G13" s="29"/>
      <c r="H13" s="27"/>
      <c r="I13" s="23"/>
    </row>
    <row r="14" spans="1:12" s="25" customFormat="1" ht="20.100000000000001" customHeight="1">
      <c r="A14" s="26">
        <f t="shared" si="1"/>
        <v>44294</v>
      </c>
      <c r="B14" s="27" t="str">
        <f t="shared" si="0"/>
        <v>木</v>
      </c>
      <c r="C14" s="10"/>
      <c r="D14" s="28"/>
      <c r="E14" s="27"/>
      <c r="F14" s="29"/>
      <c r="G14" s="29"/>
      <c r="H14" s="27"/>
      <c r="I14" s="23"/>
    </row>
    <row r="15" spans="1:12" s="25" customFormat="1" ht="20.100000000000001" customHeight="1">
      <c r="A15" s="26">
        <f t="shared" si="1"/>
        <v>44295</v>
      </c>
      <c r="B15" s="27" t="str">
        <f t="shared" si="0"/>
        <v>金</v>
      </c>
      <c r="C15" s="10"/>
      <c r="D15" s="28"/>
      <c r="E15" s="27"/>
      <c r="F15" s="29"/>
      <c r="G15" s="29"/>
      <c r="H15" s="27"/>
      <c r="I15" s="23"/>
    </row>
    <row r="16" spans="1:12" s="25" customFormat="1" ht="20.100000000000001" customHeight="1">
      <c r="A16" s="26">
        <f t="shared" si="1"/>
        <v>44296</v>
      </c>
      <c r="B16" s="27" t="str">
        <f t="shared" si="0"/>
        <v>土</v>
      </c>
      <c r="C16" s="10"/>
      <c r="D16" s="28"/>
      <c r="E16" s="27"/>
      <c r="F16" s="29"/>
      <c r="G16" s="29"/>
      <c r="H16" s="27"/>
      <c r="I16" s="23"/>
    </row>
    <row r="17" spans="1:9" s="25" customFormat="1" ht="20.100000000000001" customHeight="1">
      <c r="A17" s="26">
        <f t="shared" si="1"/>
        <v>44297</v>
      </c>
      <c r="B17" s="27" t="str">
        <f t="shared" si="0"/>
        <v>日</v>
      </c>
      <c r="C17" s="10"/>
      <c r="D17" s="28"/>
      <c r="E17" s="27"/>
      <c r="F17" s="29"/>
      <c r="G17" s="29"/>
      <c r="H17" s="27"/>
      <c r="I17" s="23"/>
    </row>
    <row r="18" spans="1:9" s="25" customFormat="1" ht="20.100000000000001" customHeight="1">
      <c r="A18" s="26">
        <f t="shared" si="1"/>
        <v>44298</v>
      </c>
      <c r="B18" s="27" t="str">
        <f t="shared" si="0"/>
        <v>月</v>
      </c>
      <c r="C18" s="10"/>
      <c r="D18" s="28"/>
      <c r="E18" s="27"/>
      <c r="F18" s="29"/>
      <c r="G18" s="29"/>
      <c r="H18" s="27"/>
      <c r="I18" s="23"/>
    </row>
    <row r="19" spans="1:9" s="25" customFormat="1" ht="20.100000000000001" customHeight="1">
      <c r="A19" s="26">
        <f t="shared" si="1"/>
        <v>44299</v>
      </c>
      <c r="B19" s="27" t="str">
        <f t="shared" si="0"/>
        <v>火</v>
      </c>
      <c r="C19" s="10"/>
      <c r="D19" s="28"/>
      <c r="E19" s="27"/>
      <c r="F19" s="29"/>
      <c r="G19" s="29"/>
      <c r="H19" s="27"/>
      <c r="I19" s="23"/>
    </row>
    <row r="20" spans="1:9" s="25" customFormat="1" ht="20.100000000000001" customHeight="1">
      <c r="A20" s="26">
        <f t="shared" si="1"/>
        <v>44300</v>
      </c>
      <c r="B20" s="27" t="str">
        <f t="shared" si="0"/>
        <v>水</v>
      </c>
      <c r="C20" s="10"/>
      <c r="D20" s="28"/>
      <c r="E20" s="27"/>
      <c r="F20" s="29"/>
      <c r="G20" s="29"/>
      <c r="H20" s="27"/>
      <c r="I20" s="23"/>
    </row>
    <row r="21" spans="1:9" s="25" customFormat="1" ht="20.100000000000001" customHeight="1">
      <c r="A21" s="26">
        <f t="shared" si="1"/>
        <v>44301</v>
      </c>
      <c r="B21" s="27" t="str">
        <f t="shared" si="0"/>
        <v>木</v>
      </c>
      <c r="C21" s="10"/>
      <c r="D21" s="28"/>
      <c r="E21" s="27"/>
      <c r="F21" s="29"/>
      <c r="G21" s="29"/>
      <c r="H21" s="27"/>
      <c r="I21" s="23"/>
    </row>
    <row r="22" spans="1:9" s="25" customFormat="1" ht="20.100000000000001" customHeight="1">
      <c r="A22" s="26">
        <f t="shared" si="1"/>
        <v>44302</v>
      </c>
      <c r="B22" s="27" t="str">
        <f t="shared" si="0"/>
        <v>金</v>
      </c>
      <c r="C22" s="10"/>
      <c r="D22" s="28"/>
      <c r="E22" s="27"/>
      <c r="F22" s="29"/>
      <c r="G22" s="29"/>
      <c r="H22" s="27"/>
      <c r="I22" s="23"/>
    </row>
    <row r="23" spans="1:9" s="25" customFormat="1" ht="20.100000000000001" customHeight="1">
      <c r="A23" s="26">
        <f t="shared" si="1"/>
        <v>44303</v>
      </c>
      <c r="B23" s="27" t="str">
        <f t="shared" si="0"/>
        <v>土</v>
      </c>
      <c r="C23" s="10"/>
      <c r="D23" s="28"/>
      <c r="E23" s="27"/>
      <c r="F23" s="29"/>
      <c r="G23" s="29"/>
      <c r="H23" s="27"/>
      <c r="I23" s="23"/>
    </row>
    <row r="24" spans="1:9" s="25" customFormat="1" ht="20.100000000000001" customHeight="1">
      <c r="A24" s="26">
        <f t="shared" si="1"/>
        <v>44304</v>
      </c>
      <c r="B24" s="27" t="str">
        <f t="shared" si="0"/>
        <v>日</v>
      </c>
      <c r="C24" s="10"/>
      <c r="D24" s="28"/>
      <c r="E24" s="27"/>
      <c r="F24" s="29"/>
      <c r="G24" s="29"/>
      <c r="H24" s="27"/>
      <c r="I24" s="23"/>
    </row>
    <row r="25" spans="1:9" s="25" customFormat="1" ht="20.100000000000001" customHeight="1">
      <c r="A25" s="26">
        <f t="shared" si="1"/>
        <v>44305</v>
      </c>
      <c r="B25" s="27" t="str">
        <f t="shared" si="0"/>
        <v>月</v>
      </c>
      <c r="C25" s="10"/>
      <c r="D25" s="28"/>
      <c r="E25" s="27"/>
      <c r="F25" s="29"/>
      <c r="G25" s="29"/>
      <c r="H25" s="27"/>
      <c r="I25" s="23"/>
    </row>
    <row r="26" spans="1:9" s="25" customFormat="1" ht="20.100000000000001" customHeight="1">
      <c r="A26" s="26">
        <f t="shared" si="1"/>
        <v>44306</v>
      </c>
      <c r="B26" s="27" t="str">
        <f t="shared" si="0"/>
        <v>火</v>
      </c>
      <c r="C26" s="10"/>
      <c r="D26" s="28"/>
      <c r="E26" s="27"/>
      <c r="F26" s="29"/>
      <c r="G26" s="29"/>
      <c r="H26" s="27"/>
      <c r="I26" s="23"/>
    </row>
    <row r="27" spans="1:9" s="25" customFormat="1" ht="20.100000000000001" customHeight="1">
      <c r="A27" s="26">
        <f t="shared" si="1"/>
        <v>44307</v>
      </c>
      <c r="B27" s="27" t="str">
        <f t="shared" si="0"/>
        <v>水</v>
      </c>
      <c r="C27" s="10"/>
      <c r="D27" s="28"/>
      <c r="E27" s="27"/>
      <c r="F27" s="29"/>
      <c r="G27" s="29"/>
      <c r="H27" s="27"/>
      <c r="I27" s="23"/>
    </row>
    <row r="28" spans="1:9" s="25" customFormat="1" ht="20.100000000000001" customHeight="1">
      <c r="A28" s="26">
        <f t="shared" si="1"/>
        <v>44308</v>
      </c>
      <c r="B28" s="27" t="str">
        <f t="shared" si="0"/>
        <v>木</v>
      </c>
      <c r="C28" s="10"/>
      <c r="D28" s="28"/>
      <c r="E28" s="27"/>
      <c r="F28" s="29"/>
      <c r="G28" s="29"/>
      <c r="H28" s="27"/>
      <c r="I28" s="23"/>
    </row>
    <row r="29" spans="1:9" s="25" customFormat="1" ht="20.100000000000001" customHeight="1">
      <c r="A29" s="26">
        <f t="shared" si="1"/>
        <v>44309</v>
      </c>
      <c r="B29" s="27" t="str">
        <f t="shared" si="0"/>
        <v>金</v>
      </c>
      <c r="C29" s="10"/>
      <c r="D29" s="28"/>
      <c r="E29" s="27"/>
      <c r="F29" s="29"/>
      <c r="G29" s="29"/>
      <c r="H29" s="27"/>
      <c r="I29" s="23"/>
    </row>
    <row r="30" spans="1:9" s="25" customFormat="1" ht="20.100000000000001" customHeight="1">
      <c r="A30" s="26">
        <f t="shared" si="1"/>
        <v>44310</v>
      </c>
      <c r="B30" s="27" t="str">
        <f t="shared" si="0"/>
        <v>土</v>
      </c>
      <c r="C30" s="10"/>
      <c r="D30" s="28"/>
      <c r="E30" s="27"/>
      <c r="F30" s="29"/>
      <c r="G30" s="29"/>
      <c r="H30" s="27"/>
      <c r="I30" s="23"/>
    </row>
    <row r="31" spans="1:9" s="25" customFormat="1" ht="20.100000000000001" customHeight="1">
      <c r="A31" s="26">
        <f t="shared" si="1"/>
        <v>44311</v>
      </c>
      <c r="B31" s="27" t="str">
        <f t="shared" si="0"/>
        <v>日</v>
      </c>
      <c r="C31" s="10"/>
      <c r="D31" s="28"/>
      <c r="E31" s="27"/>
      <c r="F31" s="29"/>
      <c r="G31" s="29"/>
      <c r="H31" s="27"/>
      <c r="I31" s="23"/>
    </row>
    <row r="32" spans="1:9" s="25" customFormat="1" ht="20.100000000000001" customHeight="1">
      <c r="A32" s="26">
        <f t="shared" si="1"/>
        <v>44312</v>
      </c>
      <c r="B32" s="27" t="str">
        <f t="shared" si="0"/>
        <v>月</v>
      </c>
      <c r="C32" s="10"/>
      <c r="D32" s="28"/>
      <c r="E32" s="27"/>
      <c r="F32" s="29"/>
      <c r="G32" s="29"/>
      <c r="H32" s="27"/>
      <c r="I32" s="23"/>
    </row>
    <row r="33" spans="1:9" s="25" customFormat="1" ht="20.100000000000001" customHeight="1">
      <c r="A33" s="26">
        <f t="shared" si="1"/>
        <v>44313</v>
      </c>
      <c r="B33" s="27" t="str">
        <f t="shared" si="0"/>
        <v>火</v>
      </c>
      <c r="C33" s="10"/>
      <c r="D33" s="28"/>
      <c r="E33" s="27"/>
      <c r="F33" s="29"/>
      <c r="G33" s="29"/>
      <c r="H33" s="27"/>
      <c r="I33" s="23"/>
    </row>
    <row r="34" spans="1:9" s="25" customFormat="1" ht="20.100000000000001" customHeight="1">
      <c r="A34" s="26">
        <f t="shared" si="1"/>
        <v>44314</v>
      </c>
      <c r="B34" s="27" t="str">
        <f t="shared" si="0"/>
        <v>水</v>
      </c>
      <c r="C34" s="10"/>
      <c r="D34" s="28"/>
      <c r="E34" s="27"/>
      <c r="F34" s="29"/>
      <c r="G34" s="29"/>
      <c r="H34" s="27"/>
      <c r="I34" s="23"/>
    </row>
    <row r="35" spans="1:9" s="25" customFormat="1" ht="20.100000000000001" customHeight="1">
      <c r="A35" s="26">
        <f t="shared" si="1"/>
        <v>44315</v>
      </c>
      <c r="B35" s="27" t="str">
        <f t="shared" si="0"/>
        <v>木</v>
      </c>
      <c r="C35" s="10"/>
      <c r="D35" s="28"/>
      <c r="E35" s="27"/>
      <c r="F35" s="29"/>
      <c r="G35" s="29"/>
      <c r="H35" s="27"/>
      <c r="I35" s="23"/>
    </row>
    <row r="36" spans="1:9" s="25" customFormat="1" ht="20.100000000000001" customHeight="1">
      <c r="A36" s="26">
        <f t="shared" si="1"/>
        <v>44316</v>
      </c>
      <c r="B36" s="27" t="str">
        <f t="shared" si="0"/>
        <v>金</v>
      </c>
      <c r="C36" s="10"/>
      <c r="D36" s="28"/>
      <c r="E36" s="27"/>
      <c r="F36" s="29"/>
      <c r="G36" s="29"/>
      <c r="H36" s="27"/>
      <c r="I36" s="23"/>
    </row>
    <row r="37" spans="1:9" s="25" customFormat="1" ht="20.100000000000001" customHeight="1" thickBot="1">
      <c r="A37" s="30"/>
      <c r="B37" s="31"/>
      <c r="C37" s="11"/>
      <c r="D37" s="32"/>
      <c r="E37" s="31"/>
      <c r="F37" s="33"/>
      <c r="G37" s="33"/>
      <c r="H37" s="31"/>
      <c r="I37" s="23"/>
    </row>
    <row r="38" spans="1:9" ht="20.100000000000001" customHeight="1" thickTop="1">
      <c r="A38" s="34" t="s">
        <v>9</v>
      </c>
      <c r="B38" s="35"/>
      <c r="C38" s="6"/>
      <c r="D38" s="35"/>
      <c r="E38" s="35"/>
      <c r="F38" s="36">
        <f>SUM(F7:F37)</f>
        <v>4500</v>
      </c>
      <c r="G38" s="36">
        <f>SUM(G7:G37)</f>
        <v>5000</v>
      </c>
      <c r="H38" s="35"/>
      <c r="I38" s="17"/>
    </row>
    <row r="39" spans="1:9">
      <c r="A39" s="17"/>
      <c r="B39" s="17"/>
      <c r="C39" s="3"/>
      <c r="D39" s="17"/>
      <c r="E39" s="17"/>
      <c r="F39" s="17"/>
      <c r="G39" s="17"/>
      <c r="H39" s="17"/>
      <c r="I39" s="17"/>
    </row>
  </sheetData>
  <phoneticPr fontId="2"/>
  <conditionalFormatting sqref="A7:B37 C7:D7 D7:H37">
    <cfRule type="expression" dxfId="78" priority="4">
      <formula>$B7="日"</formula>
    </cfRule>
    <cfRule type="expression" dxfId="77" priority="5">
      <formula>$B7="土"</formula>
    </cfRule>
  </conditionalFormatting>
  <conditionalFormatting sqref="C7:D7 D7:H37">
    <cfRule type="expression" dxfId="76" priority="3">
      <formula>$C7="なし"</formula>
    </cfRule>
  </conditionalFormatting>
  <conditionalFormatting sqref="C7:C37">
    <cfRule type="expression" dxfId="75" priority="1">
      <formula>$A7="日"</formula>
    </cfRule>
    <cfRule type="expression" dxfId="74" priority="2">
      <formula>$A7="土"</formula>
    </cfRule>
  </conditionalFormatting>
  <dataValidations count="2">
    <dataValidation type="whole" allowBlank="1" showInputMessage="1" showErrorMessage="1" sqref="D8:D37 C7">
      <formula1>0</formula1>
      <formula2>99</formula2>
    </dataValidation>
    <dataValidation type="list" allowBlank="1" showInputMessage="1" showErrorMessage="1" sqref="C8:C37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85" zoomScaleNormal="115" zoomScaleSheetLayoutView="85" workbookViewId="0">
      <selection activeCell="F5" sqref="F5:H5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6" width="11.125" style="1" customWidth="1"/>
    <col min="7" max="7" width="12.125" style="1" bestFit="1" customWidth="1"/>
    <col min="8" max="8" width="10.125" style="1" customWidth="1"/>
    <col min="9" max="9" width="4.625" style="1" customWidth="1"/>
    <col min="10" max="10" width="7.75" style="1" customWidth="1"/>
    <col min="11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>
      <c r="A4" s="3"/>
      <c r="B4" s="3"/>
      <c r="C4" s="3"/>
      <c r="D4" s="3"/>
      <c r="E4" s="3"/>
      <c r="F4" s="3"/>
      <c r="G4" s="3"/>
      <c r="H4" s="3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89" t="str">
        <f>'報告書（推進）'!K6</f>
        <v>○○　児童クラブ</v>
      </c>
      <c r="G5" s="89"/>
      <c r="H5" s="89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44652</v>
      </c>
      <c r="B8" s="4" t="s">
        <v>37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44653</v>
      </c>
      <c r="B9" s="4" t="s">
        <v>46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7" si="0">A9+1</f>
        <v>44654</v>
      </c>
      <c r="B10" s="4" t="s">
        <v>39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44655</v>
      </c>
      <c r="B11" s="4" t="s">
        <v>40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44656</v>
      </c>
      <c r="B12" s="4" t="s">
        <v>41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44657</v>
      </c>
      <c r="B13" s="4" t="s">
        <v>35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44658</v>
      </c>
      <c r="B14" s="4" t="s">
        <v>36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44659</v>
      </c>
      <c r="B15" s="4" t="s">
        <v>37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44660</v>
      </c>
      <c r="B16" s="4" t="s">
        <v>38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44661</v>
      </c>
      <c r="B17" s="4" t="s">
        <v>39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44662</v>
      </c>
      <c r="B18" s="4" t="s">
        <v>40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44663</v>
      </c>
      <c r="B19" s="4" t="s">
        <v>41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44664</v>
      </c>
      <c r="B20" s="4" t="s">
        <v>35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44665</v>
      </c>
      <c r="B21" s="4" t="s">
        <v>36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44666</v>
      </c>
      <c r="B22" s="4" t="s">
        <v>37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44667</v>
      </c>
      <c r="B23" s="4" t="s">
        <v>38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44668</v>
      </c>
      <c r="B24" s="4" t="s">
        <v>39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44669</v>
      </c>
      <c r="B25" s="4" t="s">
        <v>40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44670</v>
      </c>
      <c r="B26" s="4" t="s">
        <v>41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44671</v>
      </c>
      <c r="B27" s="4" t="s">
        <v>35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44672</v>
      </c>
      <c r="B28" s="4" t="s">
        <v>36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44673</v>
      </c>
      <c r="B29" s="4" t="s">
        <v>37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44674</v>
      </c>
      <c r="B30" s="4" t="s">
        <v>38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44675</v>
      </c>
      <c r="B31" s="4" t="s">
        <v>39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44676</v>
      </c>
      <c r="B32" s="4" t="s">
        <v>40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44677</v>
      </c>
      <c r="B33" s="4" t="s">
        <v>41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44678</v>
      </c>
      <c r="B34" s="4" t="s">
        <v>35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44679</v>
      </c>
      <c r="B35" s="4" t="s">
        <v>36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44680</v>
      </c>
      <c r="B36" s="4" t="s">
        <v>37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44681</v>
      </c>
      <c r="B37" s="4" t="s">
        <v>38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15"/>
      <c r="B38" s="8"/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73" priority="5">
      <formula>$B8="日"</formula>
    </cfRule>
    <cfRule type="expression" dxfId="72" priority="6">
      <formula>$B8="土"</formula>
    </cfRule>
  </conditionalFormatting>
  <conditionalFormatting sqref="D8:E38 H8:H38">
    <cfRule type="expression" dxfId="71" priority="4">
      <formula>$C8="なし"</formula>
    </cfRule>
  </conditionalFormatting>
  <conditionalFormatting sqref="F8:G38">
    <cfRule type="expression" dxfId="70" priority="2">
      <formula>$B8="日"</formula>
    </cfRule>
    <cfRule type="expression" dxfId="69" priority="3">
      <formula>$B8="土"</formula>
    </cfRule>
  </conditionalFormatting>
  <conditionalFormatting sqref="F8:G38">
    <cfRule type="expression" dxfId="68" priority="1">
      <formula>$C8="なし"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F5" sqref="F5:H5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6" width="11.125" style="1" customWidth="1"/>
    <col min="7" max="7" width="12.125" style="1" bestFit="1" customWidth="1"/>
    <col min="8" max="8" width="10.125" style="1" customWidth="1"/>
    <col min="9" max="9" width="4.625" style="1" customWidth="1"/>
    <col min="10" max="10" width="7.75" style="1" customWidth="1"/>
    <col min="11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44682</v>
      </c>
      <c r="B8" s="4" t="s">
        <v>39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44683</v>
      </c>
      <c r="B9" s="4" t="s">
        <v>40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8" si="0">A9+1</f>
        <v>44684</v>
      </c>
      <c r="B10" s="4" t="s">
        <v>41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44685</v>
      </c>
      <c r="B11" s="4" t="s">
        <v>35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44686</v>
      </c>
      <c r="B12" s="4" t="s">
        <v>36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44687</v>
      </c>
      <c r="B13" s="4" t="s">
        <v>37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44688</v>
      </c>
      <c r="B14" s="4" t="s">
        <v>38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44689</v>
      </c>
      <c r="B15" s="4" t="s">
        <v>39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44690</v>
      </c>
      <c r="B16" s="4" t="s">
        <v>40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44691</v>
      </c>
      <c r="B17" s="4" t="s">
        <v>41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44692</v>
      </c>
      <c r="B18" s="4" t="s">
        <v>35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44693</v>
      </c>
      <c r="B19" s="4" t="s">
        <v>36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44694</v>
      </c>
      <c r="B20" s="4" t="s">
        <v>37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44695</v>
      </c>
      <c r="B21" s="4" t="s">
        <v>38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44696</v>
      </c>
      <c r="B22" s="4" t="s">
        <v>39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44697</v>
      </c>
      <c r="B23" s="4" t="s">
        <v>40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44698</v>
      </c>
      <c r="B24" s="4" t="s">
        <v>41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44699</v>
      </c>
      <c r="B25" s="4" t="s">
        <v>35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44700</v>
      </c>
      <c r="B26" s="4" t="s">
        <v>36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44701</v>
      </c>
      <c r="B27" s="4" t="s">
        <v>37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44702</v>
      </c>
      <c r="B28" s="4" t="s">
        <v>38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44703</v>
      </c>
      <c r="B29" s="4" t="s">
        <v>39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44704</v>
      </c>
      <c r="B30" s="4" t="s">
        <v>40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44705</v>
      </c>
      <c r="B31" s="4" t="s">
        <v>41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44706</v>
      </c>
      <c r="B32" s="4" t="s">
        <v>35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44707</v>
      </c>
      <c r="B33" s="4" t="s">
        <v>36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44708</v>
      </c>
      <c r="B34" s="4" t="s">
        <v>37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44709</v>
      </c>
      <c r="B35" s="4" t="s">
        <v>38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44710</v>
      </c>
      <c r="B36" s="4" t="s">
        <v>39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44711</v>
      </c>
      <c r="B37" s="4" t="s">
        <v>40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42">
        <f t="shared" si="0"/>
        <v>44712</v>
      </c>
      <c r="B38" s="8" t="s">
        <v>41</v>
      </c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67" priority="5">
      <formula>$B8="日"</formula>
    </cfRule>
    <cfRule type="expression" dxfId="66" priority="6">
      <formula>$B8="土"</formula>
    </cfRule>
  </conditionalFormatting>
  <conditionalFormatting sqref="D8:E38 H8:H38">
    <cfRule type="expression" dxfId="65" priority="4">
      <formula>$C8="なし"</formula>
    </cfRule>
  </conditionalFormatting>
  <conditionalFormatting sqref="F8:G38">
    <cfRule type="expression" dxfId="64" priority="2">
      <formula>$B8="日"</formula>
    </cfRule>
    <cfRule type="expression" dxfId="63" priority="3">
      <formula>$B8="土"</formula>
    </cfRule>
  </conditionalFormatting>
  <conditionalFormatting sqref="F8:G38">
    <cfRule type="expression" dxfId="62" priority="1">
      <formula>$C8="なし"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A4" sqref="A4:XFD4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6" width="11.125" style="1" customWidth="1"/>
    <col min="7" max="7" width="12.125" style="1" bestFit="1" customWidth="1"/>
    <col min="8" max="8" width="10.125" style="1" customWidth="1"/>
    <col min="9" max="9" width="7.75" style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44713</v>
      </c>
      <c r="B8" s="4" t="s">
        <v>35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44714</v>
      </c>
      <c r="B9" s="4" t="s">
        <v>36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7" si="0">A9+1</f>
        <v>44715</v>
      </c>
      <c r="B10" s="4" t="s">
        <v>37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44716</v>
      </c>
      <c r="B11" s="4" t="s">
        <v>38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44717</v>
      </c>
      <c r="B12" s="4" t="s">
        <v>39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44718</v>
      </c>
      <c r="B13" s="4" t="s">
        <v>40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44719</v>
      </c>
      <c r="B14" s="4" t="s">
        <v>41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44720</v>
      </c>
      <c r="B15" s="4" t="s">
        <v>35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44721</v>
      </c>
      <c r="B16" s="4" t="s">
        <v>36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44722</v>
      </c>
      <c r="B17" s="4" t="s">
        <v>37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44723</v>
      </c>
      <c r="B18" s="4" t="s">
        <v>38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44724</v>
      </c>
      <c r="B19" s="4" t="s">
        <v>39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44725</v>
      </c>
      <c r="B20" s="4" t="s">
        <v>40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44726</v>
      </c>
      <c r="B21" s="4" t="s">
        <v>41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44727</v>
      </c>
      <c r="B22" s="4" t="s">
        <v>35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44728</v>
      </c>
      <c r="B23" s="4" t="s">
        <v>36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44729</v>
      </c>
      <c r="B24" s="4" t="s">
        <v>37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44730</v>
      </c>
      <c r="B25" s="4" t="s">
        <v>38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44731</v>
      </c>
      <c r="B26" s="4" t="s">
        <v>39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44732</v>
      </c>
      <c r="B27" s="4" t="s">
        <v>40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44733</v>
      </c>
      <c r="B28" s="4" t="s">
        <v>41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44734</v>
      </c>
      <c r="B29" s="4" t="s">
        <v>35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44735</v>
      </c>
      <c r="B30" s="4" t="s">
        <v>36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44736</v>
      </c>
      <c r="B31" s="4" t="s">
        <v>37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44737</v>
      </c>
      <c r="B32" s="4" t="s">
        <v>38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44738</v>
      </c>
      <c r="B33" s="4" t="s">
        <v>39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44739</v>
      </c>
      <c r="B34" s="4" t="s">
        <v>40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44740</v>
      </c>
      <c r="B35" s="4" t="s">
        <v>41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44741</v>
      </c>
      <c r="B36" s="4" t="s">
        <v>35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44742</v>
      </c>
      <c r="B37" s="4" t="s">
        <v>36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15"/>
      <c r="B38" s="8"/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61" priority="5">
      <formula>$B8="日"</formula>
    </cfRule>
    <cfRule type="expression" dxfId="60" priority="6">
      <formula>$B8="土"</formula>
    </cfRule>
  </conditionalFormatting>
  <conditionalFormatting sqref="D8:E38 H8:H38">
    <cfRule type="expression" dxfId="59" priority="4">
      <formula>$C8="なし"</formula>
    </cfRule>
  </conditionalFormatting>
  <conditionalFormatting sqref="F8:G38">
    <cfRule type="expression" dxfId="58" priority="2">
      <formula>$B8="日"</formula>
    </cfRule>
    <cfRule type="expression" dxfId="57" priority="3">
      <formula>$B8="土"</formula>
    </cfRule>
  </conditionalFormatting>
  <conditionalFormatting sqref="F8:G38">
    <cfRule type="expression" dxfId="56" priority="1">
      <formula>$C8="なし"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D9" sqref="D9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6" width="11.125" style="1" customWidth="1"/>
    <col min="7" max="7" width="12.125" style="1" bestFit="1" customWidth="1"/>
    <col min="8" max="8" width="15.25" style="1" customWidth="1"/>
    <col min="9" max="9" width="7.75" style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44743</v>
      </c>
      <c r="B8" s="4" t="s">
        <v>37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44744</v>
      </c>
      <c r="B9" s="4" t="s">
        <v>38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8" si="0">A9+1</f>
        <v>44745</v>
      </c>
      <c r="B10" s="4" t="s">
        <v>39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44746</v>
      </c>
      <c r="B11" s="4" t="s">
        <v>40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44747</v>
      </c>
      <c r="B12" s="4" t="s">
        <v>41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44748</v>
      </c>
      <c r="B13" s="4" t="s">
        <v>35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44749</v>
      </c>
      <c r="B14" s="4" t="s">
        <v>36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44750</v>
      </c>
      <c r="B15" s="4" t="s">
        <v>37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44751</v>
      </c>
      <c r="B16" s="4" t="s">
        <v>38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44752</v>
      </c>
      <c r="B17" s="4" t="s">
        <v>39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44753</v>
      </c>
      <c r="B18" s="4" t="s">
        <v>40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44754</v>
      </c>
      <c r="B19" s="4" t="s">
        <v>41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44755</v>
      </c>
      <c r="B20" s="4" t="s">
        <v>35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44756</v>
      </c>
      <c r="B21" s="4" t="s">
        <v>36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44757</v>
      </c>
      <c r="B22" s="4" t="s">
        <v>37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44758</v>
      </c>
      <c r="B23" s="4" t="s">
        <v>38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44759</v>
      </c>
      <c r="B24" s="4" t="s">
        <v>39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44760</v>
      </c>
      <c r="B25" s="4" t="s">
        <v>40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44761</v>
      </c>
      <c r="B26" s="4" t="s">
        <v>41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44762</v>
      </c>
      <c r="B27" s="4" t="s">
        <v>35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44763</v>
      </c>
      <c r="B28" s="4" t="s">
        <v>36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44764</v>
      </c>
      <c r="B29" s="4" t="s">
        <v>37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44765</v>
      </c>
      <c r="B30" s="4" t="s">
        <v>38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44766</v>
      </c>
      <c r="B31" s="4" t="s">
        <v>39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44767</v>
      </c>
      <c r="B32" s="4" t="s">
        <v>40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44768</v>
      </c>
      <c r="B33" s="4" t="s">
        <v>41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44769</v>
      </c>
      <c r="B34" s="4" t="s">
        <v>35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44770</v>
      </c>
      <c r="B35" s="4" t="s">
        <v>36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44771</v>
      </c>
      <c r="B36" s="4" t="s">
        <v>37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44772</v>
      </c>
      <c r="B37" s="4" t="s">
        <v>38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42">
        <f t="shared" si="0"/>
        <v>44773</v>
      </c>
      <c r="B38" s="8" t="s">
        <v>39</v>
      </c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55" priority="5">
      <formula>$B8="日"</formula>
    </cfRule>
    <cfRule type="expression" dxfId="54" priority="6">
      <formula>$B8="土"</formula>
    </cfRule>
  </conditionalFormatting>
  <conditionalFormatting sqref="D8:E38 H8:H38">
    <cfRule type="expression" dxfId="53" priority="4">
      <formula>$C8="なし"</formula>
    </cfRule>
  </conditionalFormatting>
  <conditionalFormatting sqref="F8:G38">
    <cfRule type="expression" dxfId="52" priority="2">
      <formula>$B8="日"</formula>
    </cfRule>
    <cfRule type="expression" dxfId="51" priority="3">
      <formula>$B8="土"</formula>
    </cfRule>
  </conditionalFormatting>
  <conditionalFormatting sqref="F8:G38">
    <cfRule type="expression" dxfId="50" priority="1">
      <formula>$C8="なし"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A4" sqref="A4:XFD4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6" width="12.75" style="1" customWidth="1"/>
    <col min="7" max="7" width="13" style="1" customWidth="1"/>
    <col min="8" max="8" width="13.875" style="1" customWidth="1"/>
    <col min="9" max="9" width="7.75" style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44774</v>
      </c>
      <c r="B8" s="4" t="s">
        <v>40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44775</v>
      </c>
      <c r="B9" s="4" t="s">
        <v>41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8" si="0">A9+1</f>
        <v>44776</v>
      </c>
      <c r="B10" s="4" t="s">
        <v>35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44777</v>
      </c>
      <c r="B11" s="4" t="s">
        <v>36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44778</v>
      </c>
      <c r="B12" s="4" t="s">
        <v>37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44779</v>
      </c>
      <c r="B13" s="4" t="s">
        <v>38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44780</v>
      </c>
      <c r="B14" s="4" t="s">
        <v>39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44781</v>
      </c>
      <c r="B15" s="4" t="s">
        <v>40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44782</v>
      </c>
      <c r="B16" s="4" t="s">
        <v>41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44783</v>
      </c>
      <c r="B17" s="4" t="s">
        <v>35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44784</v>
      </c>
      <c r="B18" s="4" t="s">
        <v>36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44785</v>
      </c>
      <c r="B19" s="4" t="s">
        <v>37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44786</v>
      </c>
      <c r="B20" s="4" t="s">
        <v>38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44787</v>
      </c>
      <c r="B21" s="4" t="s">
        <v>39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44788</v>
      </c>
      <c r="B22" s="4" t="s">
        <v>40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44789</v>
      </c>
      <c r="B23" s="4" t="s">
        <v>41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44790</v>
      </c>
      <c r="B24" s="4" t="s">
        <v>35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44791</v>
      </c>
      <c r="B25" s="4" t="s">
        <v>36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44792</v>
      </c>
      <c r="B26" s="4" t="s">
        <v>37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44793</v>
      </c>
      <c r="B27" s="4" t="s">
        <v>38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44794</v>
      </c>
      <c r="B28" s="4" t="s">
        <v>39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44795</v>
      </c>
      <c r="B29" s="4" t="s">
        <v>40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44796</v>
      </c>
      <c r="B30" s="4" t="s">
        <v>41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44797</v>
      </c>
      <c r="B31" s="4" t="s">
        <v>35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44798</v>
      </c>
      <c r="B32" s="4" t="s">
        <v>36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44799</v>
      </c>
      <c r="B33" s="4" t="s">
        <v>37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44800</v>
      </c>
      <c r="B34" s="4" t="s">
        <v>38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44801</v>
      </c>
      <c r="B35" s="4" t="s">
        <v>39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44802</v>
      </c>
      <c r="B36" s="4" t="s">
        <v>40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44803</v>
      </c>
      <c r="B37" s="4" t="s">
        <v>41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42">
        <f t="shared" si="0"/>
        <v>44804</v>
      </c>
      <c r="B38" s="8" t="s">
        <v>35</v>
      </c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49" priority="5">
      <formula>$B8="日"</formula>
    </cfRule>
    <cfRule type="expression" dxfId="48" priority="6">
      <formula>$B8="土"</formula>
    </cfRule>
  </conditionalFormatting>
  <conditionalFormatting sqref="D8:E38 H8:H38">
    <cfRule type="expression" dxfId="47" priority="4">
      <formula>$C8="なし"</formula>
    </cfRule>
  </conditionalFormatting>
  <conditionalFormatting sqref="F8:G38">
    <cfRule type="expression" dxfId="46" priority="2">
      <formula>$B8="日"</formula>
    </cfRule>
    <cfRule type="expression" dxfId="45" priority="3">
      <formula>$B8="土"</formula>
    </cfRule>
  </conditionalFormatting>
  <conditionalFormatting sqref="F8:G38">
    <cfRule type="expression" dxfId="44" priority="1">
      <formula>$C8="なし"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115" zoomScaleNormal="115" zoomScaleSheetLayoutView="115" workbookViewId="0">
      <selection activeCell="A4" sqref="A4:XFD4"/>
    </sheetView>
  </sheetViews>
  <sheetFormatPr defaultRowHeight="13.5"/>
  <cols>
    <col min="1" max="1" width="9" style="1" customWidth="1"/>
    <col min="2" max="2" width="5.25" style="1" bestFit="1" customWidth="1"/>
    <col min="3" max="3" width="11" style="1" bestFit="1" customWidth="1"/>
    <col min="4" max="5" width="14.375" style="1" customWidth="1"/>
    <col min="6" max="6" width="11.125" style="1" customWidth="1"/>
    <col min="7" max="7" width="12.125" style="1" bestFit="1" customWidth="1"/>
    <col min="8" max="8" width="12.625" style="1" customWidth="1"/>
    <col min="9" max="9" width="7.75" style="1" hidden="1" customWidth="1"/>
    <col min="10" max="16384" width="9" style="1"/>
  </cols>
  <sheetData>
    <row r="1" spans="1:11" ht="17.25">
      <c r="A1" s="38" t="s">
        <v>43</v>
      </c>
      <c r="B1" s="3"/>
      <c r="C1" s="3"/>
      <c r="D1" s="3"/>
      <c r="E1" s="3"/>
      <c r="F1" s="3"/>
      <c r="G1" s="3"/>
      <c r="H1" s="69" t="s">
        <v>54</v>
      </c>
    </row>
    <row r="2" spans="1:11" ht="17.25">
      <c r="A2" s="38"/>
      <c r="B2" s="3"/>
      <c r="C2" s="3"/>
      <c r="D2" s="3"/>
      <c r="E2" s="3"/>
      <c r="F2" s="3"/>
      <c r="G2" s="3"/>
      <c r="H2" s="3"/>
    </row>
    <row r="3" spans="1:11" ht="21.75" customHeight="1">
      <c r="A3" s="90" t="s">
        <v>53</v>
      </c>
      <c r="B3" s="90"/>
      <c r="C3" s="90"/>
      <c r="D3" s="90"/>
      <c r="E3" s="90"/>
      <c r="F3" s="90"/>
      <c r="G3" s="90"/>
      <c r="H3" s="90"/>
      <c r="I3" s="5"/>
      <c r="J3" s="5"/>
      <c r="K3" s="5"/>
    </row>
    <row r="4" spans="1:11" ht="18.75">
      <c r="A4" s="70"/>
      <c r="B4" s="70"/>
      <c r="C4" s="70"/>
      <c r="D4" s="70"/>
      <c r="E4" s="70"/>
      <c r="F4" s="70"/>
      <c r="G4" s="70"/>
      <c r="H4" s="70"/>
      <c r="I4" s="5"/>
      <c r="J4" s="5"/>
      <c r="K4" s="5"/>
    </row>
    <row r="5" spans="1:11" ht="20.100000000000001" customHeight="1">
      <c r="A5" s="3"/>
      <c r="B5" s="3"/>
      <c r="C5" s="3"/>
      <c r="D5" s="9" t="s">
        <v>4</v>
      </c>
      <c r="E5" s="9"/>
      <c r="F5" s="91" t="str">
        <f>'報告書（推進）'!K6</f>
        <v>○○　児童クラブ</v>
      </c>
      <c r="G5" s="91"/>
      <c r="H5" s="91"/>
    </row>
    <row r="6" spans="1:11">
      <c r="A6" s="3"/>
      <c r="B6" s="3"/>
      <c r="C6" s="3"/>
      <c r="D6" s="3"/>
      <c r="E6" s="3"/>
      <c r="F6" s="3"/>
      <c r="G6" s="3"/>
      <c r="H6" s="3"/>
    </row>
    <row r="7" spans="1:11" s="2" customFormat="1" ht="30" customHeight="1">
      <c r="A7" s="12" t="s">
        <v>1</v>
      </c>
      <c r="B7" s="12" t="s">
        <v>2</v>
      </c>
      <c r="C7" s="13" t="s">
        <v>28</v>
      </c>
      <c r="D7" s="13" t="s">
        <v>25</v>
      </c>
      <c r="E7" s="39" t="s">
        <v>27</v>
      </c>
      <c r="F7" s="13" t="s">
        <v>30</v>
      </c>
      <c r="G7" s="39" t="s">
        <v>31</v>
      </c>
      <c r="H7" s="12" t="s">
        <v>3</v>
      </c>
    </row>
    <row r="8" spans="1:11" s="2" customFormat="1" ht="20.100000000000001" customHeight="1">
      <c r="A8" s="14">
        <v>44805</v>
      </c>
      <c r="B8" s="4" t="s">
        <v>36</v>
      </c>
      <c r="C8" s="10"/>
      <c r="D8" s="10"/>
      <c r="E8" s="10"/>
      <c r="F8" s="29"/>
      <c r="G8" s="29"/>
      <c r="H8" s="10"/>
    </row>
    <row r="9" spans="1:11" s="2" customFormat="1" ht="20.100000000000001" customHeight="1">
      <c r="A9" s="14">
        <f>A8+1</f>
        <v>44806</v>
      </c>
      <c r="B9" s="4" t="s">
        <v>37</v>
      </c>
      <c r="C9" s="10"/>
      <c r="D9" s="10"/>
      <c r="E9" s="10"/>
      <c r="F9" s="29"/>
      <c r="G9" s="29"/>
      <c r="H9" s="10"/>
    </row>
    <row r="10" spans="1:11" s="2" customFormat="1" ht="20.100000000000001" customHeight="1">
      <c r="A10" s="14">
        <f t="shared" ref="A10:A37" si="0">A9+1</f>
        <v>44807</v>
      </c>
      <c r="B10" s="4" t="s">
        <v>38</v>
      </c>
      <c r="C10" s="10"/>
      <c r="D10" s="10"/>
      <c r="E10" s="10"/>
      <c r="F10" s="29"/>
      <c r="G10" s="29"/>
      <c r="H10" s="10"/>
    </row>
    <row r="11" spans="1:11" s="2" customFormat="1" ht="20.100000000000001" customHeight="1">
      <c r="A11" s="14">
        <f t="shared" si="0"/>
        <v>44808</v>
      </c>
      <c r="B11" s="4" t="s">
        <v>39</v>
      </c>
      <c r="C11" s="10"/>
      <c r="D11" s="10"/>
      <c r="E11" s="10"/>
      <c r="F11" s="29"/>
      <c r="G11" s="29"/>
      <c r="H11" s="10"/>
    </row>
    <row r="12" spans="1:11" s="2" customFormat="1" ht="20.100000000000001" customHeight="1">
      <c r="A12" s="14">
        <f t="shared" si="0"/>
        <v>44809</v>
      </c>
      <c r="B12" s="4" t="s">
        <v>40</v>
      </c>
      <c r="C12" s="10"/>
      <c r="D12" s="10"/>
      <c r="E12" s="10"/>
      <c r="F12" s="29"/>
      <c r="G12" s="29"/>
      <c r="H12" s="10"/>
    </row>
    <row r="13" spans="1:11" s="2" customFormat="1" ht="20.100000000000001" customHeight="1">
      <c r="A13" s="14">
        <f t="shared" si="0"/>
        <v>44810</v>
      </c>
      <c r="B13" s="4" t="s">
        <v>41</v>
      </c>
      <c r="C13" s="10"/>
      <c r="D13" s="10"/>
      <c r="E13" s="10"/>
      <c r="F13" s="29"/>
      <c r="G13" s="29"/>
      <c r="H13" s="10"/>
    </row>
    <row r="14" spans="1:11" s="2" customFormat="1" ht="20.100000000000001" customHeight="1">
      <c r="A14" s="14">
        <f t="shared" si="0"/>
        <v>44811</v>
      </c>
      <c r="B14" s="4" t="s">
        <v>35</v>
      </c>
      <c r="C14" s="10"/>
      <c r="D14" s="10"/>
      <c r="E14" s="10"/>
      <c r="F14" s="29"/>
      <c r="G14" s="29"/>
      <c r="H14" s="10"/>
    </row>
    <row r="15" spans="1:11" s="2" customFormat="1" ht="20.100000000000001" customHeight="1">
      <c r="A15" s="14">
        <f t="shared" si="0"/>
        <v>44812</v>
      </c>
      <c r="B15" s="4" t="s">
        <v>36</v>
      </c>
      <c r="C15" s="10"/>
      <c r="D15" s="10"/>
      <c r="E15" s="10"/>
      <c r="F15" s="29"/>
      <c r="G15" s="29"/>
      <c r="H15" s="10"/>
    </row>
    <row r="16" spans="1:11" s="2" customFormat="1" ht="20.100000000000001" customHeight="1">
      <c r="A16" s="14">
        <f t="shared" si="0"/>
        <v>44813</v>
      </c>
      <c r="B16" s="4" t="s">
        <v>37</v>
      </c>
      <c r="C16" s="10"/>
      <c r="D16" s="10"/>
      <c r="E16" s="10"/>
      <c r="F16" s="29"/>
      <c r="G16" s="29"/>
      <c r="H16" s="10"/>
    </row>
    <row r="17" spans="1:8" s="2" customFormat="1" ht="20.100000000000001" customHeight="1">
      <c r="A17" s="14">
        <f t="shared" si="0"/>
        <v>44814</v>
      </c>
      <c r="B17" s="4" t="s">
        <v>38</v>
      </c>
      <c r="C17" s="10"/>
      <c r="D17" s="10"/>
      <c r="E17" s="10"/>
      <c r="F17" s="29"/>
      <c r="G17" s="29"/>
      <c r="H17" s="10"/>
    </row>
    <row r="18" spans="1:8" s="2" customFormat="1" ht="20.100000000000001" customHeight="1">
      <c r="A18" s="14">
        <f t="shared" si="0"/>
        <v>44815</v>
      </c>
      <c r="B18" s="4" t="s">
        <v>39</v>
      </c>
      <c r="C18" s="10"/>
      <c r="D18" s="10"/>
      <c r="E18" s="10"/>
      <c r="F18" s="29"/>
      <c r="G18" s="29"/>
      <c r="H18" s="10"/>
    </row>
    <row r="19" spans="1:8" s="2" customFormat="1" ht="20.100000000000001" customHeight="1">
      <c r="A19" s="14">
        <f t="shared" si="0"/>
        <v>44816</v>
      </c>
      <c r="B19" s="4" t="s">
        <v>40</v>
      </c>
      <c r="C19" s="10"/>
      <c r="D19" s="10"/>
      <c r="E19" s="10"/>
      <c r="F19" s="29"/>
      <c r="G19" s="29"/>
      <c r="H19" s="10"/>
    </row>
    <row r="20" spans="1:8" s="2" customFormat="1" ht="20.100000000000001" customHeight="1">
      <c r="A20" s="14">
        <f t="shared" si="0"/>
        <v>44817</v>
      </c>
      <c r="B20" s="4" t="s">
        <v>41</v>
      </c>
      <c r="C20" s="10"/>
      <c r="D20" s="10"/>
      <c r="E20" s="10"/>
      <c r="F20" s="29"/>
      <c r="G20" s="29"/>
      <c r="H20" s="10"/>
    </row>
    <row r="21" spans="1:8" s="2" customFormat="1" ht="20.100000000000001" customHeight="1">
      <c r="A21" s="14">
        <f t="shared" si="0"/>
        <v>44818</v>
      </c>
      <c r="B21" s="4" t="s">
        <v>35</v>
      </c>
      <c r="C21" s="10"/>
      <c r="D21" s="10"/>
      <c r="E21" s="10"/>
      <c r="F21" s="29"/>
      <c r="G21" s="29"/>
      <c r="H21" s="10"/>
    </row>
    <row r="22" spans="1:8" s="2" customFormat="1" ht="20.100000000000001" customHeight="1">
      <c r="A22" s="14">
        <f t="shared" si="0"/>
        <v>44819</v>
      </c>
      <c r="B22" s="4" t="s">
        <v>36</v>
      </c>
      <c r="C22" s="10"/>
      <c r="D22" s="10"/>
      <c r="E22" s="10"/>
      <c r="F22" s="29"/>
      <c r="G22" s="29"/>
      <c r="H22" s="10"/>
    </row>
    <row r="23" spans="1:8" s="2" customFormat="1" ht="20.100000000000001" customHeight="1">
      <c r="A23" s="14">
        <f t="shared" si="0"/>
        <v>44820</v>
      </c>
      <c r="B23" s="4" t="s">
        <v>37</v>
      </c>
      <c r="C23" s="10"/>
      <c r="D23" s="10"/>
      <c r="E23" s="10"/>
      <c r="F23" s="29"/>
      <c r="G23" s="29"/>
      <c r="H23" s="10"/>
    </row>
    <row r="24" spans="1:8" s="2" customFormat="1" ht="20.100000000000001" customHeight="1">
      <c r="A24" s="14">
        <f t="shared" si="0"/>
        <v>44821</v>
      </c>
      <c r="B24" s="4" t="s">
        <v>38</v>
      </c>
      <c r="C24" s="10"/>
      <c r="D24" s="10"/>
      <c r="E24" s="10"/>
      <c r="F24" s="29"/>
      <c r="G24" s="29"/>
      <c r="H24" s="10"/>
    </row>
    <row r="25" spans="1:8" s="2" customFormat="1" ht="20.100000000000001" customHeight="1">
      <c r="A25" s="14">
        <f t="shared" si="0"/>
        <v>44822</v>
      </c>
      <c r="B25" s="4" t="s">
        <v>39</v>
      </c>
      <c r="C25" s="10"/>
      <c r="D25" s="10"/>
      <c r="E25" s="10"/>
      <c r="F25" s="29"/>
      <c r="G25" s="29"/>
      <c r="H25" s="10"/>
    </row>
    <row r="26" spans="1:8" s="2" customFormat="1" ht="20.100000000000001" customHeight="1">
      <c r="A26" s="14">
        <f t="shared" si="0"/>
        <v>44823</v>
      </c>
      <c r="B26" s="4" t="s">
        <v>40</v>
      </c>
      <c r="C26" s="10"/>
      <c r="D26" s="10"/>
      <c r="E26" s="10"/>
      <c r="F26" s="29"/>
      <c r="G26" s="29"/>
      <c r="H26" s="10"/>
    </row>
    <row r="27" spans="1:8" s="2" customFormat="1" ht="20.100000000000001" customHeight="1">
      <c r="A27" s="14">
        <f t="shared" si="0"/>
        <v>44824</v>
      </c>
      <c r="B27" s="4" t="s">
        <v>41</v>
      </c>
      <c r="C27" s="10"/>
      <c r="D27" s="10"/>
      <c r="E27" s="10"/>
      <c r="F27" s="29"/>
      <c r="G27" s="29"/>
      <c r="H27" s="10"/>
    </row>
    <row r="28" spans="1:8" s="2" customFormat="1" ht="20.100000000000001" customHeight="1">
      <c r="A28" s="14">
        <f t="shared" si="0"/>
        <v>44825</v>
      </c>
      <c r="B28" s="4" t="s">
        <v>35</v>
      </c>
      <c r="C28" s="10"/>
      <c r="D28" s="10"/>
      <c r="E28" s="10"/>
      <c r="F28" s="29"/>
      <c r="G28" s="29"/>
      <c r="H28" s="10"/>
    </row>
    <row r="29" spans="1:8" s="2" customFormat="1" ht="20.100000000000001" customHeight="1">
      <c r="A29" s="14">
        <f t="shared" si="0"/>
        <v>44826</v>
      </c>
      <c r="B29" s="4" t="s">
        <v>36</v>
      </c>
      <c r="C29" s="10"/>
      <c r="D29" s="10"/>
      <c r="E29" s="10"/>
      <c r="F29" s="29"/>
      <c r="G29" s="29"/>
      <c r="H29" s="10"/>
    </row>
    <row r="30" spans="1:8" s="2" customFormat="1" ht="20.100000000000001" customHeight="1">
      <c r="A30" s="14">
        <f t="shared" si="0"/>
        <v>44827</v>
      </c>
      <c r="B30" s="4" t="s">
        <v>37</v>
      </c>
      <c r="C30" s="10"/>
      <c r="D30" s="10"/>
      <c r="E30" s="10"/>
      <c r="F30" s="29"/>
      <c r="G30" s="29"/>
      <c r="H30" s="10"/>
    </row>
    <row r="31" spans="1:8" s="2" customFormat="1" ht="20.100000000000001" customHeight="1">
      <c r="A31" s="14">
        <f t="shared" si="0"/>
        <v>44828</v>
      </c>
      <c r="B31" s="4" t="s">
        <v>38</v>
      </c>
      <c r="C31" s="10"/>
      <c r="D31" s="10"/>
      <c r="E31" s="10"/>
      <c r="F31" s="29"/>
      <c r="G31" s="29"/>
      <c r="H31" s="10"/>
    </row>
    <row r="32" spans="1:8" s="2" customFormat="1" ht="20.100000000000001" customHeight="1">
      <c r="A32" s="14">
        <f t="shared" si="0"/>
        <v>44829</v>
      </c>
      <c r="B32" s="4" t="s">
        <v>39</v>
      </c>
      <c r="C32" s="10"/>
      <c r="D32" s="10"/>
      <c r="E32" s="10"/>
      <c r="F32" s="29"/>
      <c r="G32" s="29"/>
      <c r="H32" s="10"/>
    </row>
    <row r="33" spans="1:8" s="2" customFormat="1" ht="20.100000000000001" customHeight="1">
      <c r="A33" s="14">
        <f t="shared" si="0"/>
        <v>44830</v>
      </c>
      <c r="B33" s="4" t="s">
        <v>40</v>
      </c>
      <c r="C33" s="10"/>
      <c r="D33" s="10"/>
      <c r="E33" s="10"/>
      <c r="F33" s="29"/>
      <c r="G33" s="29"/>
      <c r="H33" s="10"/>
    </row>
    <row r="34" spans="1:8" s="2" customFormat="1" ht="20.100000000000001" customHeight="1">
      <c r="A34" s="14">
        <f t="shared" si="0"/>
        <v>44831</v>
      </c>
      <c r="B34" s="4" t="s">
        <v>41</v>
      </c>
      <c r="C34" s="10"/>
      <c r="D34" s="10"/>
      <c r="E34" s="10"/>
      <c r="F34" s="29"/>
      <c r="G34" s="29"/>
      <c r="H34" s="10"/>
    </row>
    <row r="35" spans="1:8" s="2" customFormat="1" ht="20.100000000000001" customHeight="1">
      <c r="A35" s="14">
        <f t="shared" si="0"/>
        <v>44832</v>
      </c>
      <c r="B35" s="4" t="s">
        <v>35</v>
      </c>
      <c r="C35" s="10"/>
      <c r="D35" s="10"/>
      <c r="E35" s="10"/>
      <c r="F35" s="29"/>
      <c r="G35" s="29"/>
      <c r="H35" s="10"/>
    </row>
    <row r="36" spans="1:8" s="2" customFormat="1" ht="20.100000000000001" customHeight="1">
      <c r="A36" s="14">
        <f t="shared" si="0"/>
        <v>44833</v>
      </c>
      <c r="B36" s="4" t="s">
        <v>36</v>
      </c>
      <c r="C36" s="10"/>
      <c r="D36" s="10"/>
      <c r="E36" s="10"/>
      <c r="F36" s="29"/>
      <c r="G36" s="29"/>
      <c r="H36" s="10"/>
    </row>
    <row r="37" spans="1:8" s="2" customFormat="1" ht="20.100000000000001" customHeight="1">
      <c r="A37" s="14">
        <f t="shared" si="0"/>
        <v>44834</v>
      </c>
      <c r="B37" s="4" t="s">
        <v>37</v>
      </c>
      <c r="C37" s="10"/>
      <c r="D37" s="10"/>
      <c r="E37" s="10"/>
      <c r="F37" s="29"/>
      <c r="G37" s="29"/>
      <c r="H37" s="10"/>
    </row>
    <row r="38" spans="1:8" s="2" customFormat="1" ht="20.100000000000001" customHeight="1" thickBot="1">
      <c r="A38" s="15"/>
      <c r="B38" s="8"/>
      <c r="C38" s="11"/>
      <c r="D38" s="11"/>
      <c r="E38" s="11"/>
      <c r="F38" s="33"/>
      <c r="G38" s="33"/>
      <c r="H38" s="11"/>
    </row>
    <row r="39" spans="1:8" ht="20.100000000000001" customHeight="1" thickTop="1">
      <c r="A39" s="16" t="s">
        <v>9</v>
      </c>
      <c r="B39" s="6"/>
      <c r="C39" s="6">
        <f>SUM(C8:C38)</f>
        <v>0</v>
      </c>
      <c r="D39" s="6"/>
      <c r="E39" s="6"/>
      <c r="F39" s="7">
        <f>SUM(F8:F38)</f>
        <v>0</v>
      </c>
      <c r="G39" s="7">
        <f>SUM(G8:G38)</f>
        <v>0</v>
      </c>
      <c r="H39" s="6"/>
    </row>
    <row r="40" spans="1:8">
      <c r="A40" s="3"/>
      <c r="B40" s="3"/>
      <c r="C40" s="3"/>
      <c r="D40" s="3"/>
      <c r="E40" s="3"/>
      <c r="F40" s="3"/>
      <c r="G40" s="3"/>
      <c r="H40" s="3"/>
    </row>
  </sheetData>
  <mergeCells count="2">
    <mergeCell ref="F5:H5"/>
    <mergeCell ref="A3:H3"/>
  </mergeCells>
  <phoneticPr fontId="2"/>
  <conditionalFormatting sqref="H8:H38 A8:E38">
    <cfRule type="expression" dxfId="43" priority="5">
      <formula>$B8="日"</formula>
    </cfRule>
    <cfRule type="expression" dxfId="42" priority="6">
      <formula>$B8="土"</formula>
    </cfRule>
  </conditionalFormatting>
  <conditionalFormatting sqref="D8:E38 H8:H38">
    <cfRule type="expression" dxfId="41" priority="4">
      <formula>$C8="なし"</formula>
    </cfRule>
  </conditionalFormatting>
  <conditionalFormatting sqref="F8:G38">
    <cfRule type="expression" dxfId="40" priority="2">
      <formula>$B8="日"</formula>
    </cfRule>
    <cfRule type="expression" dxfId="39" priority="3">
      <formula>$B8="土"</formula>
    </cfRule>
  </conditionalFormatting>
  <conditionalFormatting sqref="F8:G38">
    <cfRule type="expression" dxfId="38" priority="1">
      <formula>$C8="なし"</formula>
    </cfRule>
  </conditionalFormatting>
  <dataValidations count="1">
    <dataValidation type="list" allowBlank="1" showInputMessage="1" showErrorMessage="1" sqref="C38">
      <formula1>"あり,なし"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報告書（推進）</vt:lpstr>
      <vt:lpstr>報告書（強化分）</vt:lpstr>
      <vt:lpstr>作成要領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作成要領!Print_Area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2025-01-22T02:02:58Z</dcterms:modified>
</cp:coreProperties>
</file>